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C:\Users\marsilva\Desktop\Marybel\2024\Estudio del Gasto (Procesamiento)\Anual y Semestral Turismo Receptivo\"/>
    </mc:Choice>
  </mc:AlternateContent>
  <xr:revisionPtr revIDLastSave="0" documentId="13_ncr:1_{BC2E80FB-6EC4-44A0-9465-EB9E96AF759E}" xr6:coauthVersionLast="47" xr6:coauthVersionMax="47" xr10:uidLastSave="{00000000-0000-0000-0000-000000000000}"/>
  <bookViews>
    <workbookView xWindow="-108" yWindow="-108" windowWidth="23256" windowHeight="12456" tabRatio="636" xr2:uid="{00000000-000D-0000-FFFF-FFFF00000000}"/>
  </bookViews>
  <sheets>
    <sheet name="ÍNDICE" sheetId="17" r:id="rId1"/>
    <sheet name="C1" sheetId="14" r:id="rId2"/>
    <sheet name="C2" sheetId="23" r:id="rId3"/>
    <sheet name="C3" sheetId="24" r:id="rId4"/>
    <sheet name="C4" sheetId="25" r:id="rId5"/>
    <sheet name="C5" sheetId="26" r:id="rId6"/>
    <sheet name="ANEXO" sheetId="22" r:id="rId7"/>
    <sheet name="Cálculos" sheetId="21" state="hidden"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 i="14" l="1"/>
  <c r="E17" i="14"/>
  <c r="E11" i="14"/>
  <c r="E13" i="14"/>
  <c r="D13" i="14"/>
  <c r="F15" i="14"/>
  <c r="G15" i="14"/>
  <c r="G19" i="14" s="1"/>
  <c r="E15" i="14" l="1"/>
  <c r="E19" i="14" s="1"/>
  <c r="AR3" i="21"/>
  <c r="AQ3" i="21"/>
  <c r="H15" i="14" l="1"/>
  <c r="I15" i="14"/>
  <c r="I19" i="14" s="1"/>
  <c r="AT4" i="21" l="1"/>
  <c r="AS4" i="21"/>
  <c r="AR4" i="21"/>
  <c r="AQ4" i="21"/>
  <c r="AT3" i="21"/>
  <c r="AS3" i="21"/>
  <c r="AT2" i="21"/>
  <c r="AS2" i="21"/>
  <c r="AR2" i="21"/>
  <c r="AQ2" i="21"/>
  <c r="AU2" i="21" l="1"/>
  <c r="AV2" i="21" s="1"/>
  <c r="AW2" i="21" s="1"/>
  <c r="AU3" i="21"/>
  <c r="AU4" i="21"/>
  <c r="AV4" i="21" s="1"/>
  <c r="AW4" i="21" s="1"/>
  <c r="AV3" i="21" l="1"/>
  <c r="AW3" i="21" s="1"/>
  <c r="D15" i="14"/>
</calcChain>
</file>

<file path=xl/sharedStrings.xml><?xml version="1.0" encoding="utf-8"?>
<sst xmlns="http://schemas.openxmlformats.org/spreadsheetml/2006/main" count="389" uniqueCount="106">
  <si>
    <t>CUADRO 1</t>
  </si>
  <si>
    <t>ANUAL 2024</t>
  </si>
  <si>
    <t>TIPOLOGÍA</t>
  </si>
  <si>
    <t>PRIMER TRIMESTRE 2024</t>
  </si>
  <si>
    <t>SEGUNDO TRIMESTRE 2024</t>
  </si>
  <si>
    <t>TERCER TRIMESTRE 2024</t>
  </si>
  <si>
    <t>CUARTO TRIMESTRE 2024</t>
  </si>
  <si>
    <t>LLEGADAS</t>
  </si>
  <si>
    <t>INGRESOS DE DIVISAS (US$)</t>
  </si>
  <si>
    <t>INGRESO DE DIVISAS (US$)</t>
  </si>
  <si>
    <t>TURISTAS</t>
  </si>
  <si>
    <t>EXCURSIONISTAS</t>
  </si>
  <si>
    <t>TOTAL VISITANTES</t>
  </si>
  <si>
    <t>TRANSPORTE INTERNACIONAL</t>
  </si>
  <si>
    <t>TOTAL</t>
  </si>
  <si>
    <t>CUADRO 2.  LLEGADAS DE TURISTAS, PERMANENCIA, GPDI, GTI E INGRESO DE DIVISAS, SEGÚN PAIS DE RESIDENCIA.</t>
  </si>
  <si>
    <t>PAÍS DE RESIDENCIA</t>
  </si>
  <si>
    <t>PERMANENCIA PROMEDIO (NOCHES)</t>
  </si>
  <si>
    <t>GASTO PROMEDIO DIARIO INDIVIDUAL (US$)</t>
  </si>
  <si>
    <t>GASTO TOTAL INDIVIDUAL (US$)</t>
  </si>
  <si>
    <t>AMÉRICA</t>
  </si>
  <si>
    <t>ARGENTINA</t>
  </si>
  <si>
    <t>PERÚ</t>
  </si>
  <si>
    <t>BRASIL</t>
  </si>
  <si>
    <t>EE.UU.</t>
  </si>
  <si>
    <t>CANADÁ</t>
  </si>
  <si>
    <t>COLOMBIA</t>
  </si>
  <si>
    <t>O. AMÉRICA</t>
  </si>
  <si>
    <t>EUROPA</t>
  </si>
  <si>
    <t>ALEMANIA</t>
  </si>
  <si>
    <t>ESPAÑA</t>
  </si>
  <si>
    <t>FRANCIA</t>
  </si>
  <si>
    <t>INGLATERRA</t>
  </si>
  <si>
    <t>ITALIA</t>
  </si>
  <si>
    <t>O. EUROPA</t>
  </si>
  <si>
    <t>O. MUNDO</t>
  </si>
  <si>
    <t>TOTAL TURISTAS</t>
  </si>
  <si>
    <r>
      <rPr>
        <b/>
        <sz val="9"/>
        <color theme="7"/>
        <rFont val="Calibri"/>
        <family val="2"/>
        <scheme val="minor"/>
      </rPr>
      <t>Nota (1):</t>
    </r>
    <r>
      <rPr>
        <sz val="9"/>
        <color theme="7"/>
        <rFont val="Calibri"/>
        <family val="2"/>
        <scheme val="minor"/>
      </rPr>
      <t xml:space="preserve"> Algunas cifras pueden no cuadrar con sus respectivos totales por redondeo de decimales.</t>
    </r>
  </si>
  <si>
    <t>Cifras provisorias.</t>
  </si>
  <si>
    <t>CUADRO 3.  LLEGADAS DE TURISTAS, PERMANENCIA, GPDI, GTI E INGRESO DE DIVISAS, SEGÚN MOTIVO DEL VIAJE.</t>
  </si>
  <si>
    <t>MOTIVO DEL VIAJE</t>
  </si>
  <si>
    <t>PERSONALES</t>
  </si>
  <si>
    <t>VACACIONES</t>
  </si>
  <si>
    <t>VISITA FAMILIARES/AMIGOS</t>
  </si>
  <si>
    <t>OTROS</t>
  </si>
  <si>
    <t/>
  </si>
  <si>
    <t>NEGOCIOS</t>
  </si>
  <si>
    <r>
      <rPr>
        <b/>
        <sz val="9"/>
        <color theme="7"/>
        <rFont val="Calibri"/>
        <family val="2"/>
        <scheme val="minor"/>
      </rPr>
      <t>Nota (2)</t>
    </r>
    <r>
      <rPr>
        <sz val="9"/>
        <color theme="7"/>
        <rFont val="Calibri"/>
        <family val="2"/>
        <scheme val="minor"/>
      </rPr>
      <t>: " Otros Motivos" incorpora los motivos: Estudios, Salud, Conexión y Otros.</t>
    </r>
  </si>
  <si>
    <t>CUADRO 4.  LLEGADAS DE TURISTAS, PERMANENCIA, GPDI, GTI E INGRESO DE DIVISAS, SEGÚN PAÍS DE RESIDENCIA Y MOTIVO DEL VIAJE (AGRUPADO).</t>
  </si>
  <si>
    <t>MOTIVO DEL VIAJE (AGRUPADO)</t>
  </si>
  <si>
    <t>GASTO PROM. DIARIO INDIVIDUAL (US$)</t>
  </si>
  <si>
    <t>VISITA FAMILIARES / AMIGOS</t>
  </si>
  <si>
    <t>OTROS MOTIVOS</t>
  </si>
  <si>
    <t>CUADRO 5.  LLEGADAS DE TURISTAS, PERMANENCIA, GPDI, GTI E INGRESO DE DIVISAS, SEGÚN VÍA DE ENTRADA Y MOTIVO DEL VIAJE (AGRUPADO).</t>
  </si>
  <si>
    <t>VÍA DE ENTRADA AL PAÍS</t>
  </si>
  <si>
    <t>AEROPUERTOS</t>
  </si>
  <si>
    <t>FRONTERAS TERRESTRES</t>
  </si>
  <si>
    <t>ANEXO</t>
  </si>
  <si>
    <t>NOTAS METODOLÓGICAS</t>
  </si>
  <si>
    <t>A</t>
  </si>
  <si>
    <t>Las divisas de excursionistas y transporte internacional se estimaron en base a la proporción respecto al año 2019.</t>
  </si>
  <si>
    <t>B</t>
  </si>
  <si>
    <t xml:space="preserve">Para la estimación de las divisas de excursionistas y transporte internacional, se utilizó como base las proporciones históricas resultantes del Estudio del Turismo Receptivo de los años 2012 al 2019, las que fueron aplicadas al ingreso de divisas estimadas para el segmento “turistas”. </t>
  </si>
  <si>
    <t>Qtr1</t>
  </si>
  <si>
    <t>Qtr2</t>
  </si>
  <si>
    <t>Qtr3</t>
  </si>
  <si>
    <t>Qtr4</t>
  </si>
  <si>
    <t>Sin Burbuja LI</t>
  </si>
  <si>
    <t>Proy. GPTI US$ 2024</t>
  </si>
  <si>
    <t>tr1</t>
  </si>
  <si>
    <t>tr2</t>
  </si>
  <si>
    <t>tr3</t>
  </si>
  <si>
    <t>tr4</t>
  </si>
  <si>
    <t xml:space="preserve">llegadas </t>
  </si>
  <si>
    <t>Año 2024, turistas</t>
  </si>
  <si>
    <t xml:space="preserve">2024 con burbuja </t>
  </si>
  <si>
    <t>Q1</t>
  </si>
  <si>
    <t>LÍmite superior</t>
  </si>
  <si>
    <t xml:space="preserve">Estimacion Puntual </t>
  </si>
  <si>
    <t xml:space="preserve">2024 sin burbuja </t>
  </si>
  <si>
    <t>Q2</t>
  </si>
  <si>
    <t xml:space="preserve">Estimación puntual </t>
  </si>
  <si>
    <t>Q3</t>
  </si>
  <si>
    <t xml:space="preserve">Límite inferior </t>
  </si>
  <si>
    <t>Q4</t>
  </si>
  <si>
    <t>Límite Superior</t>
  </si>
  <si>
    <t>Con Bubuja</t>
  </si>
  <si>
    <t xml:space="preserve">Límite Inferior </t>
  </si>
  <si>
    <t>Estimación Puntual</t>
  </si>
  <si>
    <t>Considerando que durante el primer y segundo trimestre del año 2024 no se levantó información primaria,el ingreso de divisas es estimado utilizando el modelo estadístico SARIMA, confeccionado por la Universidad de Chile,  cuya variable predictiva es el Gasto Total Individual (GTI) y la estimación seleccionada para el periodo corresponde a la estimación puntual. Así las cosas, para obtener el volumen de divisas, se multiplicó la estimación del GTI por el número de llegadas de turistas, calculadas en base a la información entregada por la Jefatura Nacional de Migraciones y Policía Internacional.</t>
  </si>
  <si>
    <r>
      <rPr>
        <b/>
        <sz val="10"/>
        <color theme="7"/>
        <rFont val="Calibri"/>
        <family val="2"/>
        <scheme val="minor"/>
      </rPr>
      <t>Nota (1):</t>
    </r>
    <r>
      <rPr>
        <sz val="10"/>
        <color theme="7"/>
        <rFont val="Calibri"/>
        <family val="2"/>
        <scheme val="minor"/>
      </rPr>
      <t xml:space="preserve"> Algunas cifras pueden no cuadrar con sus respectivos totales por redondeo de decimales.</t>
    </r>
  </si>
  <si>
    <r>
      <rPr>
        <b/>
        <sz val="10"/>
        <color theme="7"/>
        <rFont val="Calibri"/>
        <family val="2"/>
        <scheme val="minor"/>
      </rPr>
      <t>Nota (2)</t>
    </r>
    <r>
      <rPr>
        <sz val="10"/>
        <color theme="7"/>
        <rFont val="Calibri"/>
        <family val="2"/>
        <scheme val="minor"/>
      </rPr>
      <t>: " Otros Motivos" incorpora los motivos: Estudios, Salud, Conexión y Otros.</t>
    </r>
  </si>
  <si>
    <r>
      <rPr>
        <b/>
        <sz val="9"/>
        <color theme="7"/>
        <rFont val="Calibri"/>
        <family val="2"/>
        <scheme val="minor"/>
      </rPr>
      <t xml:space="preserve">Nota (2): </t>
    </r>
    <r>
      <rPr>
        <sz val="9"/>
        <color theme="7"/>
        <rFont val="Calibri"/>
        <family val="2"/>
        <scheme val="minor"/>
      </rPr>
      <t xml:space="preserve">Para la estimación de las divisas de excursionistas y transporte internacional, se utilizó como base las proporciones históricas resultantes del Estudio del Turismo Receptivo de los años 2012 al 2019, las que fueron aplicadas al ingreso de divisas estimadas para el segmento “turistas”. </t>
    </r>
  </si>
  <si>
    <t>CUADRO 2</t>
  </si>
  <si>
    <t>LLEGADAS DE TURISTAS, PERMANENCIA, GASTO PROMEDIO DIARIO INDIVIDUAL, GASTO TOTAL INDIVIDUAL E INGRESO DE DIVISAS, SEGÚN PAÍS DE RESIDENCIA.</t>
  </si>
  <si>
    <t>TERCER TRIMESTRE.</t>
  </si>
  <si>
    <t>CUADRO 3</t>
  </si>
  <si>
    <t>CUADRO 4</t>
  </si>
  <si>
    <t>CUADRO 5</t>
  </si>
  <si>
    <t>LLEGADAS DE TURISTAS, PERMANENCIA, GASTO PROMEDIO DIARIO INDIVIDUAL, GASTO TOTAL INDIVIDUAL E INGRESO DE DIVISAS, SEGÚN VIA DE ENTRADA Y MOTIVO DEL VIAJE.</t>
  </si>
  <si>
    <t>NOTAS METODOLÓGICAS.</t>
  </si>
  <si>
    <t>LLEGADAS DE TURISTAS, PERMANENCIA, GASTO PROMEDIO DIARIO INDIVIDUAL, GASTO TOTAL INDIVIDUAL E INGRESO DE DIVISAS, SEGÚN MOTIVO DEL VIAJE Y PAÍS DE RESIDENCIA.</t>
  </si>
  <si>
    <t>LLEGADAS DE TURISTAS, PERMANENCIA, GASTO PROMEDIO DIARIO INDIVIDUAL, GASTO TOTAL INDIVIDUAL E INGRESO DE DIVISAS, SEGÚN MOTIVO DEL VIAJE.</t>
  </si>
  <si>
    <t>LLEGADAS DE VISITANTES E INGRESO DE DIVISAS AL PAÍS.</t>
  </si>
  <si>
    <t>Elaboración: Departamento de Estadísticas, SERNATUR.</t>
  </si>
  <si>
    <t>CUADRO 1.  RESIDENTES EN EXTRANJERO (TURISTAS) INGRESADOS POR MOTIVOS TURÍSTICOS AL PAÍS E INGRESO DE DIVISAS.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</si>
</sst>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1" formatCode="_ * #,##0_ ;_ * \-#,##0_ ;_ * &quot;-&quot;_ ;_ @_ "/>
    <numFmt numFmtId="164" formatCode="_-* #,##0.00_-;\-* #,##0.00_-;_-* &quot;-&quot;??_-;_-@_-"/>
    <numFmt numFmtId="165" formatCode="#,##0.0"/>
    <numFmt numFmtId="166" formatCode="0.0"/>
  </numFmts>
  <fonts count="3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u/>
      <sz val="10"/>
      <color indexed="12"/>
      <name val="Arial"/>
      <family val="2"/>
    </font>
    <font>
      <b/>
      <sz val="10"/>
      <name val="Arial"/>
      <family val="2"/>
    </font>
    <font>
      <b/>
      <sz val="10"/>
      <name val="Arial Narrow"/>
      <family val="2"/>
    </font>
    <font>
      <sz val="10"/>
      <name val="Arial Narrow"/>
      <family val="2"/>
    </font>
    <font>
      <sz val="10"/>
      <name val="Calibri"/>
      <family val="2"/>
      <scheme val="minor"/>
    </font>
    <font>
      <b/>
      <sz val="10"/>
      <color indexed="9"/>
      <name val="Arial"/>
      <family val="2"/>
    </font>
    <font>
      <u/>
      <sz val="11"/>
      <color theme="10"/>
      <name val="Calibri"/>
      <family val="2"/>
      <scheme val="minor"/>
    </font>
    <font>
      <sz val="10"/>
      <color theme="0" tint="-0.499984740745262"/>
      <name val="Calibri"/>
      <family val="2"/>
      <scheme val="minor"/>
    </font>
    <font>
      <b/>
      <sz val="10"/>
      <name val="Calibri"/>
      <family val="2"/>
      <scheme val="minor"/>
    </font>
    <font>
      <sz val="10"/>
      <color theme="1"/>
      <name val="Calibri"/>
      <family val="2"/>
      <scheme val="minor"/>
    </font>
    <font>
      <sz val="11"/>
      <color theme="0" tint="-0.499984740745262"/>
      <name val="Calibri"/>
      <family val="2"/>
      <scheme val="minor"/>
    </font>
    <font>
      <sz val="10"/>
      <color theme="0" tint="-0.499984740745262"/>
      <name val="Arial Narrow"/>
      <family val="2"/>
    </font>
    <font>
      <b/>
      <sz val="10"/>
      <color theme="7"/>
      <name val="Calibri"/>
      <family val="2"/>
      <scheme val="minor"/>
    </font>
    <font>
      <b/>
      <sz val="10"/>
      <color theme="0"/>
      <name val="Calibri"/>
      <family val="2"/>
      <scheme val="minor"/>
    </font>
    <font>
      <sz val="10"/>
      <color theme="7"/>
      <name val="Calibri"/>
      <family val="2"/>
      <scheme val="minor"/>
    </font>
    <font>
      <sz val="9"/>
      <name val="Calibri"/>
      <family val="2"/>
      <scheme val="minor"/>
    </font>
    <font>
      <sz val="9"/>
      <color theme="7"/>
      <name val="Calibri"/>
      <family val="2"/>
      <scheme val="minor"/>
    </font>
    <font>
      <sz val="7"/>
      <color rgb="FF000000"/>
      <name val="Lucida Console"/>
      <family val="3"/>
    </font>
    <font>
      <b/>
      <sz val="12"/>
      <color rgb="FF002060"/>
      <name val="Calibri"/>
      <family val="2"/>
    </font>
    <font>
      <sz val="12"/>
      <color rgb="FF002060"/>
      <name val="Calibri"/>
      <family val="2"/>
    </font>
    <font>
      <sz val="10"/>
      <name val="Arial"/>
    </font>
    <font>
      <sz val="10"/>
      <color theme="0"/>
      <name val="Calibri"/>
      <family val="2"/>
      <scheme val="minor"/>
    </font>
    <font>
      <b/>
      <sz val="10"/>
      <color theme="1" tint="0.249977111117893"/>
      <name val="Calibri"/>
      <family val="2"/>
      <scheme val="minor"/>
    </font>
    <font>
      <b/>
      <sz val="9"/>
      <color theme="7"/>
      <name val="Calibri"/>
      <family val="2"/>
      <scheme val="minor"/>
    </font>
    <font>
      <b/>
      <sz val="10"/>
      <color theme="6"/>
      <name val="Calibri"/>
      <family val="2"/>
      <scheme val="minor"/>
    </font>
    <font>
      <sz val="9"/>
      <color theme="0" tint="-0.499984740745262"/>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6"/>
        <bgColor indexed="64"/>
      </patternFill>
    </fill>
    <fill>
      <patternFill patternType="solid">
        <fgColor rgb="FFFFFF00"/>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3" tint="0.89999084444715716"/>
        <bgColor indexed="64"/>
      </patternFill>
    </fill>
    <fill>
      <patternFill patternType="solid">
        <fgColor theme="2" tint="-4.9989318521683403E-2"/>
        <bgColor indexed="64"/>
      </patternFill>
    </fill>
  </fills>
  <borders count="24">
    <border>
      <left/>
      <right/>
      <top/>
      <bottom/>
      <diagonal/>
    </border>
    <border>
      <left style="thin">
        <color theme="0"/>
      </left>
      <right/>
      <top style="thin">
        <color theme="0"/>
      </top>
      <bottom style="thin">
        <color theme="0"/>
      </bottom>
      <diagonal/>
    </border>
    <border>
      <left style="thin">
        <color theme="0"/>
      </left>
      <right/>
      <top style="thin">
        <color theme="0"/>
      </top>
      <bottom/>
      <diagonal/>
    </border>
    <border>
      <left style="thin">
        <color theme="0"/>
      </left>
      <right/>
      <top/>
      <bottom style="thin">
        <color theme="0"/>
      </bottom>
      <diagonal/>
    </border>
    <border>
      <left style="thin">
        <color theme="0"/>
      </left>
      <right style="thin">
        <color theme="0"/>
      </right>
      <top style="thin">
        <color theme="0"/>
      </top>
      <bottom style="thin">
        <color theme="0"/>
      </bottom>
      <diagonal/>
    </border>
    <border>
      <left/>
      <right style="thin">
        <color theme="6"/>
      </right>
      <top/>
      <bottom/>
      <diagonal/>
    </border>
    <border>
      <left style="thin">
        <color theme="0"/>
      </left>
      <right/>
      <top/>
      <bottom/>
      <diagonal/>
    </border>
    <border>
      <left/>
      <right/>
      <top/>
      <bottom style="double">
        <color rgb="FF000000"/>
      </bottom>
      <diagonal/>
    </border>
    <border>
      <left/>
      <right/>
      <top style="double">
        <color rgb="FF000000"/>
      </top>
      <bottom/>
      <diagonal/>
    </border>
    <border>
      <left/>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theme="6"/>
      </left>
      <right/>
      <top/>
      <bottom/>
      <diagonal/>
    </border>
    <border>
      <left/>
      <right style="thin">
        <color theme="0"/>
      </right>
      <top style="thin">
        <color theme="0"/>
      </top>
      <bottom/>
      <diagonal/>
    </border>
    <border>
      <left/>
      <right style="thin">
        <color theme="0"/>
      </right>
      <top/>
      <bottom/>
      <diagonal/>
    </border>
    <border>
      <left/>
      <right style="thin">
        <color theme="0"/>
      </right>
      <top style="thin">
        <color theme="0"/>
      </top>
      <bottom style="thin">
        <color theme="0"/>
      </bottom>
      <diagonal/>
    </border>
    <border>
      <left/>
      <right style="thin">
        <color theme="0"/>
      </right>
      <top/>
      <bottom style="thin">
        <color theme="0"/>
      </bottom>
      <diagonal/>
    </border>
    <border>
      <left/>
      <right/>
      <top style="thin">
        <color theme="0"/>
      </top>
      <bottom/>
      <diagonal/>
    </border>
    <border>
      <left/>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top/>
      <bottom style="thin">
        <color theme="0"/>
      </bottom>
      <diagonal/>
    </border>
    <border>
      <left style="thin">
        <color theme="6"/>
      </left>
      <right/>
      <top/>
      <bottom/>
      <diagonal/>
    </border>
  </borders>
  <cellStyleXfs count="15">
    <xf numFmtId="0" fontId="0" fillId="0" borderId="0" applyNumberFormat="0" applyFill="0" applyBorder="0" applyAlignment="0" applyProtection="0"/>
    <xf numFmtId="0" fontId="7" fillId="0" borderId="0" applyNumberFormat="0" applyFill="0" applyBorder="0" applyAlignment="0" applyProtection="0">
      <alignment vertical="top"/>
      <protection locked="0"/>
    </xf>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xf numFmtId="0" fontId="13" fillId="0" borderId="0" applyNumberFormat="0" applyFill="0" applyBorder="0" applyAlignment="0" applyProtection="0"/>
    <xf numFmtId="0" fontId="5" fillId="0" borderId="0"/>
    <xf numFmtId="164" fontId="6" fillId="0" borderId="0" applyFont="0" applyFill="0" applyBorder="0" applyAlignment="0" applyProtection="0"/>
    <xf numFmtId="0" fontId="4" fillId="0" borderId="0"/>
    <xf numFmtId="0" fontId="3" fillId="0" borderId="0"/>
    <xf numFmtId="0" fontId="6" fillId="0" borderId="0"/>
    <xf numFmtId="41" fontId="27" fillId="0" borderId="0" applyFont="0" applyFill="0" applyBorder="0" applyAlignment="0" applyProtection="0"/>
    <xf numFmtId="0" fontId="2" fillId="0" borderId="0"/>
    <xf numFmtId="9" fontId="2" fillId="0" borderId="0" applyFont="0" applyFill="0" applyBorder="0" applyAlignment="0" applyProtection="0"/>
  </cellStyleXfs>
  <cellXfs count="214">
    <xf numFmtId="0" fontId="0" fillId="0" borderId="0" xfId="0"/>
    <xf numFmtId="0" fontId="11" fillId="2" borderId="0" xfId="0" applyFont="1" applyFill="1" applyAlignment="1">
      <alignment wrapText="1"/>
    </xf>
    <xf numFmtId="0" fontId="11" fillId="2" borderId="0" xfId="0" applyFont="1" applyFill="1"/>
    <xf numFmtId="165" fontId="11" fillId="2" borderId="0" xfId="0" applyNumberFormat="1" applyFont="1" applyFill="1"/>
    <xf numFmtId="3" fontId="11" fillId="2" borderId="0" xfId="0" applyNumberFormat="1" applyFont="1" applyFill="1"/>
    <xf numFmtId="0" fontId="11" fillId="2" borderId="0" xfId="0" applyFont="1" applyFill="1" applyAlignment="1">
      <alignment vertical="center" wrapText="1"/>
    </xf>
    <xf numFmtId="0" fontId="8" fillId="3" borderId="0" xfId="0" applyFont="1" applyFill="1"/>
    <xf numFmtId="0" fontId="9" fillId="3" borderId="0" xfId="0" applyFont="1" applyFill="1"/>
    <xf numFmtId="0" fontId="10" fillId="3" borderId="0" xfId="1" applyFont="1" applyFill="1" applyAlignment="1" applyProtection="1">
      <alignment vertical="top" wrapText="1"/>
    </xf>
    <xf numFmtId="0" fontId="12" fillId="3" borderId="0" xfId="0" applyFont="1" applyFill="1"/>
    <xf numFmtId="0" fontId="8" fillId="3" borderId="0" xfId="0" applyFont="1" applyFill="1" applyBorder="1"/>
    <xf numFmtId="0" fontId="15" fillId="3" borderId="5" xfId="0" applyFont="1" applyFill="1" applyBorder="1" applyAlignment="1">
      <alignment horizontal="left"/>
    </xf>
    <xf numFmtId="0" fontId="14" fillId="3" borderId="0" xfId="1" applyFont="1" applyFill="1" applyAlignment="1" applyProtection="1">
      <alignment horizontal="left"/>
    </xf>
    <xf numFmtId="0" fontId="14" fillId="3" borderId="0" xfId="1" applyFont="1" applyFill="1" applyAlignment="1" applyProtection="1">
      <alignment wrapText="1"/>
    </xf>
    <xf numFmtId="0" fontId="17" fillId="3" borderId="0" xfId="1" applyFont="1" applyFill="1" applyAlignment="1" applyProtection="1">
      <alignment wrapText="1"/>
    </xf>
    <xf numFmtId="0" fontId="18" fillId="3" borderId="0" xfId="1" applyFont="1" applyFill="1" applyAlignment="1" applyProtection="1">
      <alignment vertical="top" wrapText="1"/>
    </xf>
    <xf numFmtId="0" fontId="19" fillId="2" borderId="0" xfId="0" applyFont="1" applyFill="1" applyAlignment="1">
      <alignment vertical="center"/>
    </xf>
    <xf numFmtId="165" fontId="11" fillId="2" borderId="0" xfId="0" applyNumberFormat="1" applyFont="1" applyFill="1" applyAlignment="1">
      <alignment vertical="center"/>
    </xf>
    <xf numFmtId="0" fontId="19" fillId="2" borderId="0" xfId="0" applyFont="1" applyFill="1" applyAlignment="1">
      <alignment vertical="center" wrapText="1"/>
    </xf>
    <xf numFmtId="0" fontId="11" fillId="2" borderId="0" xfId="0" applyFont="1" applyFill="1" applyBorder="1"/>
    <xf numFmtId="0" fontId="21" fillId="2" borderId="0" xfId="0" applyFont="1" applyFill="1" applyBorder="1"/>
    <xf numFmtId="0" fontId="20" fillId="4" borderId="0" xfId="0" applyFont="1" applyFill="1" applyBorder="1" applyAlignment="1">
      <alignment horizontal="center" vertical="center" wrapText="1"/>
    </xf>
    <xf numFmtId="3" fontId="11" fillId="2" borderId="0" xfId="0" applyNumberFormat="1" applyFont="1" applyFill="1" applyBorder="1" applyAlignment="1">
      <alignment horizontal="right" vertical="center"/>
    </xf>
    <xf numFmtId="0" fontId="20" fillId="4" borderId="0" xfId="0" applyFont="1" applyFill="1" applyBorder="1"/>
    <xf numFmtId="165" fontId="21" fillId="2" borderId="0" xfId="0" applyNumberFormat="1" applyFont="1" applyFill="1"/>
    <xf numFmtId="3" fontId="21" fillId="2" borderId="0" xfId="0" applyNumberFormat="1" applyFont="1" applyFill="1" applyBorder="1" applyAlignment="1">
      <alignment horizontal="right" vertical="center"/>
    </xf>
    <xf numFmtId="0" fontId="22" fillId="2" borderId="0" xfId="0" applyFont="1" applyFill="1" applyAlignment="1">
      <alignment vertical="top" wrapText="1"/>
    </xf>
    <xf numFmtId="0" fontId="15" fillId="3" borderId="0" xfId="0" applyFont="1" applyFill="1" applyBorder="1" applyAlignment="1">
      <alignment horizontal="left"/>
    </xf>
    <xf numFmtId="3" fontId="21" fillId="2" borderId="0" xfId="0" applyNumberFormat="1" applyFont="1" applyFill="1" applyAlignment="1">
      <alignment horizontal="right" vertical="center"/>
    </xf>
    <xf numFmtId="0" fontId="20" fillId="4" borderId="1" xfId="0" applyFont="1" applyFill="1" applyBorder="1" applyAlignment="1">
      <alignment horizontal="center" vertical="center" wrapText="1"/>
    </xf>
    <xf numFmtId="0" fontId="24" fillId="5" borderId="0" xfId="10" applyFont="1" applyFill="1" applyAlignment="1">
      <alignment vertical="center"/>
    </xf>
    <xf numFmtId="0" fontId="3" fillId="5" borderId="0" xfId="10" applyFill="1"/>
    <xf numFmtId="0" fontId="3" fillId="0" borderId="0" xfId="10"/>
    <xf numFmtId="0" fontId="24" fillId="0" borderId="0" xfId="10" applyFont="1" applyAlignment="1">
      <alignment vertical="center"/>
    </xf>
    <xf numFmtId="9" fontId="3" fillId="0" borderId="0" xfId="10" applyNumberFormat="1"/>
    <xf numFmtId="0" fontId="25" fillId="7" borderId="7" xfId="10" applyFont="1" applyFill="1" applyBorder="1" applyAlignment="1">
      <alignment horizontal="left" wrapText="1" readingOrder="1"/>
    </xf>
    <xf numFmtId="0" fontId="25" fillId="7" borderId="7" xfId="10" applyFont="1" applyFill="1" applyBorder="1" applyAlignment="1">
      <alignment horizontal="center" wrapText="1" readingOrder="1"/>
    </xf>
    <xf numFmtId="0" fontId="3" fillId="7" borderId="0" xfId="10" applyFill="1"/>
    <xf numFmtId="0" fontId="25" fillId="7" borderId="0" xfId="10" applyFont="1" applyFill="1" applyAlignment="1">
      <alignment horizontal="center" wrapText="1" readingOrder="1"/>
    </xf>
    <xf numFmtId="3" fontId="3" fillId="7" borderId="0" xfId="10" applyNumberFormat="1" applyFill="1"/>
    <xf numFmtId="0" fontId="26" fillId="7" borderId="8" xfId="10" applyFont="1" applyFill="1" applyBorder="1" applyAlignment="1">
      <alignment horizontal="left" wrapText="1" readingOrder="1"/>
    </xf>
    <xf numFmtId="166" fontId="26" fillId="7" borderId="0" xfId="10" applyNumberFormat="1" applyFont="1" applyFill="1" applyAlignment="1">
      <alignment horizontal="right" wrapText="1" readingOrder="1"/>
    </xf>
    <xf numFmtId="165" fontId="26" fillId="7" borderId="0" xfId="10" applyNumberFormat="1" applyFont="1" applyFill="1" applyAlignment="1">
      <alignment horizontal="right" wrapText="1" readingOrder="1"/>
    </xf>
    <xf numFmtId="165" fontId="3" fillId="7" borderId="0" xfId="10" applyNumberFormat="1" applyFill="1"/>
    <xf numFmtId="0" fontId="26" fillId="7" borderId="0" xfId="10" applyFont="1" applyFill="1" applyAlignment="1">
      <alignment horizontal="left" wrapText="1" readingOrder="1"/>
    </xf>
    <xf numFmtId="165" fontId="26" fillId="5" borderId="0" xfId="10" applyNumberFormat="1" applyFont="1" applyFill="1" applyAlignment="1">
      <alignment horizontal="right" wrapText="1" readingOrder="1"/>
    </xf>
    <xf numFmtId="3" fontId="3" fillId="0" borderId="0" xfId="10" applyNumberFormat="1"/>
    <xf numFmtId="0" fontId="26" fillId="7" borderId="7" xfId="10" applyFont="1" applyFill="1" applyBorder="1" applyAlignment="1">
      <alignment horizontal="left" wrapText="1" readingOrder="1"/>
    </xf>
    <xf numFmtId="166" fontId="26" fillId="7" borderId="9" xfId="10" applyNumberFormat="1" applyFont="1" applyFill="1" applyBorder="1" applyAlignment="1">
      <alignment horizontal="right" wrapText="1" readingOrder="1"/>
    </xf>
    <xf numFmtId="165" fontId="26" fillId="7" borderId="9" xfId="10" applyNumberFormat="1" applyFont="1" applyFill="1" applyBorder="1" applyAlignment="1">
      <alignment horizontal="right" wrapText="1" readingOrder="1"/>
    </xf>
    <xf numFmtId="165" fontId="3" fillId="0" borderId="0" xfId="10" applyNumberFormat="1"/>
    <xf numFmtId="0" fontId="3" fillId="8" borderId="0" xfId="10" applyFill="1" applyAlignment="1">
      <alignment horizontal="center"/>
    </xf>
    <xf numFmtId="0" fontId="3" fillId="6" borderId="0" xfId="10" applyFill="1" applyAlignment="1">
      <alignment horizontal="center"/>
    </xf>
    <xf numFmtId="0" fontId="3" fillId="8" borderId="10" xfId="10" applyFill="1" applyBorder="1"/>
    <xf numFmtId="0" fontId="3" fillId="8" borderId="11" xfId="10" applyFill="1" applyBorder="1" applyAlignment="1">
      <alignment horizontal="center"/>
    </xf>
    <xf numFmtId="0" fontId="3" fillId="8" borderId="12" xfId="10" applyFill="1" applyBorder="1" applyAlignment="1">
      <alignment horizontal="center"/>
    </xf>
    <xf numFmtId="0" fontId="3" fillId="8" borderId="0" xfId="10" applyFill="1"/>
    <xf numFmtId="0" fontId="20" fillId="4" borderId="16" xfId="0" applyFont="1" applyFill="1" applyBorder="1" applyAlignment="1">
      <alignment horizontal="center" vertical="center" wrapText="1"/>
    </xf>
    <xf numFmtId="0" fontId="21" fillId="2" borderId="0" xfId="0" applyFont="1" applyFill="1" applyAlignment="1">
      <alignment horizontal="center"/>
    </xf>
    <xf numFmtId="0" fontId="21" fillId="2" borderId="0" xfId="0" applyFont="1" applyFill="1"/>
    <xf numFmtId="0" fontId="21" fillId="2" borderId="6" xfId="0" applyFont="1" applyFill="1" applyBorder="1" applyAlignment="1">
      <alignment horizontal="right"/>
    </xf>
    <xf numFmtId="0" fontId="21" fillId="2" borderId="15" xfId="0" applyFont="1" applyFill="1" applyBorder="1" applyAlignment="1">
      <alignment horizontal="right"/>
    </xf>
    <xf numFmtId="3" fontId="21" fillId="2" borderId="15" xfId="0" applyNumberFormat="1" applyFont="1" applyFill="1" applyBorder="1" applyAlignment="1">
      <alignment horizontal="right"/>
    </xf>
    <xf numFmtId="3" fontId="20" fillId="4" borderId="3" xfId="0" applyNumberFormat="1" applyFont="1" applyFill="1" applyBorder="1" applyAlignment="1">
      <alignment horizontal="right"/>
    </xf>
    <xf numFmtId="3" fontId="20" fillId="4" borderId="17" xfId="0" applyNumberFormat="1" applyFont="1" applyFill="1" applyBorder="1" applyAlignment="1">
      <alignment horizontal="right"/>
    </xf>
    <xf numFmtId="0" fontId="19" fillId="2" borderId="0" xfId="13" applyFont="1" applyFill="1" applyAlignment="1">
      <alignment vertical="center"/>
    </xf>
    <xf numFmtId="0" fontId="15" fillId="2" borderId="0" xfId="13" applyFont="1" applyFill="1" applyAlignment="1">
      <alignment horizontal="left" vertical="center"/>
    </xf>
    <xf numFmtId="3" fontId="11" fillId="2" borderId="0" xfId="13" applyNumberFormat="1" applyFont="1" applyFill="1" applyAlignment="1">
      <alignment horizontal="left" vertical="center"/>
    </xf>
    <xf numFmtId="3" fontId="11" fillId="2" borderId="0" xfId="13" applyNumberFormat="1" applyFont="1" applyFill="1"/>
    <xf numFmtId="0" fontId="11" fillId="2" borderId="0" xfId="13" applyFont="1" applyFill="1" applyAlignment="1">
      <alignment wrapText="1"/>
    </xf>
    <xf numFmtId="0" fontId="20" fillId="4" borderId="1" xfId="13" applyFont="1" applyFill="1" applyBorder="1" applyAlignment="1">
      <alignment horizontal="center" vertical="center" wrapText="1"/>
    </xf>
    <xf numFmtId="0" fontId="20" fillId="4" borderId="19" xfId="13" applyFont="1" applyFill="1" applyBorder="1" applyAlignment="1">
      <alignment horizontal="center" vertical="center" wrapText="1"/>
    </xf>
    <xf numFmtId="0" fontId="20" fillId="4" borderId="16" xfId="13" applyFont="1" applyFill="1" applyBorder="1" applyAlignment="1">
      <alignment horizontal="center" vertical="center" wrapText="1"/>
    </xf>
    <xf numFmtId="0" fontId="20" fillId="4" borderId="6" xfId="13" applyFont="1" applyFill="1" applyBorder="1" applyAlignment="1">
      <alignment horizontal="center" vertical="center" wrapText="1"/>
    </xf>
    <xf numFmtId="0" fontId="20" fillId="4" borderId="0" xfId="13" applyFont="1" applyFill="1" applyAlignment="1">
      <alignment horizontal="center" vertical="center" wrapText="1"/>
    </xf>
    <xf numFmtId="0" fontId="20" fillId="4" borderId="15" xfId="13" applyFont="1" applyFill="1" applyBorder="1" applyAlignment="1">
      <alignment horizontal="center" vertical="center" wrapText="1"/>
    </xf>
    <xf numFmtId="1" fontId="15" fillId="2" borderId="0" xfId="13" applyNumberFormat="1" applyFont="1" applyFill="1" applyAlignment="1">
      <alignment horizontal="center" vertical="center" wrapText="1"/>
    </xf>
    <xf numFmtId="0" fontId="19" fillId="2" borderId="0" xfId="13" applyFont="1" applyFill="1"/>
    <xf numFmtId="0" fontId="21" fillId="2" borderId="0" xfId="13" applyFont="1" applyFill="1"/>
    <xf numFmtId="0" fontId="20" fillId="4" borderId="0" xfId="13" applyFont="1" applyFill="1"/>
    <xf numFmtId="0" fontId="23" fillId="2" borderId="0" xfId="13" applyFont="1" applyFill="1"/>
    <xf numFmtId="0" fontId="16" fillId="2" borderId="0" xfId="13" applyFont="1" applyFill="1"/>
    <xf numFmtId="3" fontId="16" fillId="2" borderId="0" xfId="13" applyNumberFormat="1" applyFont="1" applyFill="1"/>
    <xf numFmtId="0" fontId="30" fillId="2" borderId="0" xfId="13" applyFont="1" applyFill="1"/>
    <xf numFmtId="0" fontId="20" fillId="4" borderId="19" xfId="0" applyFont="1" applyFill="1" applyBorder="1" applyAlignment="1">
      <alignment horizontal="center" vertical="center" wrapText="1"/>
    </xf>
    <xf numFmtId="0" fontId="20" fillId="4" borderId="6" xfId="0" applyFont="1" applyFill="1" applyBorder="1" applyAlignment="1">
      <alignment horizontal="center" vertical="center" wrapText="1"/>
    </xf>
    <xf numFmtId="0" fontId="20" fillId="4" borderId="0" xfId="0" applyFont="1" applyFill="1" applyAlignment="1">
      <alignment horizontal="center" vertical="center" wrapText="1"/>
    </xf>
    <xf numFmtId="0" fontId="20" fillId="4" borderId="15" xfId="0" applyFont="1" applyFill="1" applyBorder="1" applyAlignment="1">
      <alignment horizontal="center" vertical="center" wrapText="1"/>
    </xf>
    <xf numFmtId="0" fontId="19" fillId="0" borderId="0" xfId="13" applyFont="1" applyAlignment="1">
      <alignment vertical="center"/>
    </xf>
    <xf numFmtId="165" fontId="11" fillId="2" borderId="0" xfId="13" applyNumberFormat="1" applyFont="1" applyFill="1"/>
    <xf numFmtId="0" fontId="11" fillId="2" borderId="0" xfId="13" applyFont="1" applyFill="1" applyAlignment="1">
      <alignment vertical="top" wrapText="1"/>
    </xf>
    <xf numFmtId="0" fontId="20" fillId="4" borderId="3" xfId="13" applyFont="1" applyFill="1" applyBorder="1" applyAlignment="1">
      <alignment horizontal="center" vertical="center" wrapText="1"/>
    </xf>
    <xf numFmtId="0" fontId="20" fillId="4" borderId="22" xfId="13" applyFont="1" applyFill="1" applyBorder="1" applyAlignment="1">
      <alignment horizontal="center" vertical="center" wrapText="1"/>
    </xf>
    <xf numFmtId="0" fontId="20" fillId="4" borderId="17" xfId="13" applyFont="1" applyFill="1" applyBorder="1" applyAlignment="1">
      <alignment horizontal="center" vertical="center" wrapText="1"/>
    </xf>
    <xf numFmtId="0" fontId="28" fillId="2" borderId="0" xfId="13" applyFont="1" applyFill="1" applyAlignment="1">
      <alignment horizontal="left"/>
    </xf>
    <xf numFmtId="165" fontId="21" fillId="2" borderId="0" xfId="13" applyNumberFormat="1" applyFont="1" applyFill="1"/>
    <xf numFmtId="0" fontId="20" fillId="4" borderId="21" xfId="13" applyFont="1" applyFill="1" applyBorder="1"/>
    <xf numFmtId="0" fontId="20" fillId="4" borderId="3" xfId="0" applyFont="1" applyFill="1" applyBorder="1" applyAlignment="1">
      <alignment horizontal="center" vertical="center" wrapText="1"/>
    </xf>
    <xf numFmtId="0" fontId="20" fillId="4" borderId="22" xfId="0" applyFont="1" applyFill="1" applyBorder="1" applyAlignment="1">
      <alignment horizontal="center" vertical="center" wrapText="1"/>
    </xf>
    <xf numFmtId="0" fontId="20" fillId="4" borderId="17" xfId="0" applyFont="1" applyFill="1" applyBorder="1" applyAlignment="1">
      <alignment horizontal="center" vertical="center" wrapText="1"/>
    </xf>
    <xf numFmtId="0" fontId="15" fillId="2" borderId="0" xfId="13" applyFont="1" applyFill="1" applyAlignment="1">
      <alignment wrapText="1"/>
    </xf>
    <xf numFmtId="0" fontId="11" fillId="2" borderId="0" xfId="13" applyFont="1" applyFill="1"/>
    <xf numFmtId="0" fontId="28" fillId="4" borderId="3" xfId="13" applyFont="1" applyFill="1" applyBorder="1"/>
    <xf numFmtId="0" fontId="20" fillId="4" borderId="15" xfId="13" applyFont="1" applyFill="1" applyBorder="1"/>
    <xf numFmtId="0" fontId="20" fillId="4" borderId="17" xfId="13" applyFont="1" applyFill="1" applyBorder="1"/>
    <xf numFmtId="0" fontId="28" fillId="4" borderId="6" xfId="13" applyFont="1" applyFill="1" applyBorder="1"/>
    <xf numFmtId="0" fontId="19" fillId="2" borderId="0" xfId="13" applyFont="1" applyFill="1" applyAlignment="1">
      <alignment vertical="center" wrapText="1"/>
    </xf>
    <xf numFmtId="0" fontId="28" fillId="4" borderId="1" xfId="13" applyFont="1" applyFill="1" applyBorder="1"/>
    <xf numFmtId="0" fontId="20" fillId="4" borderId="16" xfId="13" applyFont="1" applyFill="1" applyBorder="1"/>
    <xf numFmtId="0" fontId="28" fillId="4" borderId="2" xfId="13" applyFont="1" applyFill="1" applyBorder="1"/>
    <xf numFmtId="0" fontId="20" fillId="4" borderId="14" xfId="13" applyFont="1" applyFill="1" applyBorder="1"/>
    <xf numFmtId="0" fontId="19" fillId="0" borderId="0" xfId="13" applyFont="1"/>
    <xf numFmtId="0" fontId="15" fillId="0" borderId="0" xfId="13" applyFont="1" applyAlignment="1">
      <alignment wrapText="1"/>
    </xf>
    <xf numFmtId="3" fontId="15" fillId="2" borderId="0" xfId="13" applyNumberFormat="1" applyFont="1" applyFill="1"/>
    <xf numFmtId="41" fontId="2" fillId="0" borderId="0" xfId="12" applyFont="1"/>
    <xf numFmtId="0" fontId="1" fillId="2" borderId="0" xfId="13" applyFont="1" applyFill="1"/>
    <xf numFmtId="0" fontId="11" fillId="0" borderId="0" xfId="13" applyFont="1"/>
    <xf numFmtId="3" fontId="1" fillId="2" borderId="0" xfId="13" applyNumberFormat="1" applyFont="1" applyFill="1"/>
    <xf numFmtId="0" fontId="1" fillId="2" borderId="0" xfId="13" applyFont="1" applyFill="1" applyAlignment="1">
      <alignment horizontal="right"/>
    </xf>
    <xf numFmtId="0" fontId="11" fillId="2" borderId="0" xfId="0" applyFont="1" applyFill="1" applyAlignment="1">
      <alignment vertical="center"/>
    </xf>
    <xf numFmtId="3" fontId="11" fillId="2" borderId="0" xfId="0" applyNumberFormat="1" applyFont="1" applyFill="1" applyAlignment="1">
      <alignment horizontal="right"/>
    </xf>
    <xf numFmtId="3" fontId="20" fillId="4" borderId="6" xfId="0" applyNumberFormat="1" applyFont="1" applyFill="1" applyBorder="1" applyAlignment="1">
      <alignment horizontal="right"/>
    </xf>
    <xf numFmtId="0" fontId="11" fillId="2" borderId="0" xfId="0" applyFont="1" applyFill="1" applyBorder="1" applyAlignment="1">
      <alignment horizontal="right"/>
    </xf>
    <xf numFmtId="0" fontId="19" fillId="2" borderId="0" xfId="13" applyFont="1" applyFill="1" applyAlignment="1">
      <alignment horizontal="right"/>
    </xf>
    <xf numFmtId="0" fontId="21" fillId="2" borderId="0" xfId="13" applyFont="1" applyFill="1" applyAlignment="1">
      <alignment horizontal="right"/>
    </xf>
    <xf numFmtId="3" fontId="29" fillId="2" borderId="0" xfId="13" applyNumberFormat="1" applyFont="1" applyFill="1" applyAlignment="1">
      <alignment horizontal="right"/>
    </xf>
    <xf numFmtId="165" fontId="29" fillId="2" borderId="0" xfId="13" applyNumberFormat="1" applyFont="1" applyFill="1" applyAlignment="1">
      <alignment horizontal="right"/>
    </xf>
    <xf numFmtId="3" fontId="29" fillId="2" borderId="0" xfId="0" applyNumberFormat="1" applyFont="1" applyFill="1" applyAlignment="1">
      <alignment horizontal="right"/>
    </xf>
    <xf numFmtId="165" fontId="29" fillId="2" borderId="0" xfId="0" applyNumberFormat="1" applyFont="1" applyFill="1" applyAlignment="1">
      <alignment horizontal="right"/>
    </xf>
    <xf numFmtId="3" fontId="11" fillId="2" borderId="0" xfId="13" applyNumberFormat="1" applyFont="1" applyFill="1" applyAlignment="1">
      <alignment horizontal="right"/>
    </xf>
    <xf numFmtId="0" fontId="20" fillId="4" borderId="0" xfId="13" applyFont="1" applyFill="1" applyAlignment="1">
      <alignment horizontal="right"/>
    </xf>
    <xf numFmtId="3" fontId="20" fillId="4" borderId="0" xfId="13" applyNumberFormat="1" applyFont="1" applyFill="1" applyAlignment="1">
      <alignment horizontal="right"/>
    </xf>
    <xf numFmtId="3" fontId="20" fillId="4" borderId="6" xfId="13" applyNumberFormat="1" applyFont="1" applyFill="1" applyBorder="1" applyAlignment="1">
      <alignment horizontal="right"/>
    </xf>
    <xf numFmtId="165" fontId="20" fillId="4" borderId="0" xfId="13" applyNumberFormat="1" applyFont="1" applyFill="1" applyAlignment="1">
      <alignment horizontal="right"/>
    </xf>
    <xf numFmtId="165" fontId="20" fillId="4" borderId="0" xfId="0" applyNumberFormat="1" applyFont="1" applyFill="1" applyAlignment="1">
      <alignment horizontal="right"/>
    </xf>
    <xf numFmtId="3" fontId="20" fillId="4" borderId="0" xfId="0" applyNumberFormat="1" applyFont="1" applyFill="1" applyAlignment="1">
      <alignment horizontal="right"/>
    </xf>
    <xf numFmtId="1" fontId="15" fillId="2" borderId="0" xfId="13" applyNumberFormat="1" applyFont="1" applyFill="1" applyAlignment="1">
      <alignment horizontal="right" wrapText="1"/>
    </xf>
    <xf numFmtId="0" fontId="15" fillId="2" borderId="0" xfId="13" applyFont="1" applyFill="1" applyAlignment="1">
      <alignment horizontal="right" wrapText="1"/>
    </xf>
    <xf numFmtId="0" fontId="15" fillId="2" borderId="0" xfId="0" applyFont="1" applyFill="1" applyAlignment="1">
      <alignment horizontal="right" wrapText="1"/>
    </xf>
    <xf numFmtId="3" fontId="19" fillId="2" borderId="0" xfId="13" applyNumberFormat="1" applyFont="1" applyFill="1" applyAlignment="1">
      <alignment horizontal="right"/>
    </xf>
    <xf numFmtId="165" fontId="19" fillId="2" borderId="0" xfId="13" applyNumberFormat="1" applyFont="1" applyFill="1" applyAlignment="1">
      <alignment horizontal="right"/>
    </xf>
    <xf numFmtId="3" fontId="19" fillId="2" borderId="0" xfId="0" applyNumberFormat="1" applyFont="1" applyFill="1" applyAlignment="1">
      <alignment horizontal="right"/>
    </xf>
    <xf numFmtId="165" fontId="19" fillId="2" borderId="0" xfId="0" applyNumberFormat="1" applyFont="1" applyFill="1" applyAlignment="1">
      <alignment horizontal="right"/>
    </xf>
    <xf numFmtId="3" fontId="21" fillId="2" borderId="0" xfId="13" applyNumberFormat="1" applyFont="1" applyFill="1" applyAlignment="1">
      <alignment horizontal="right"/>
    </xf>
    <xf numFmtId="165" fontId="21" fillId="2" borderId="0" xfId="13" applyNumberFormat="1" applyFont="1" applyFill="1" applyAlignment="1">
      <alignment horizontal="right"/>
    </xf>
    <xf numFmtId="3" fontId="21" fillId="2" borderId="0" xfId="0" applyNumberFormat="1" applyFont="1" applyFill="1" applyAlignment="1">
      <alignment horizontal="right"/>
    </xf>
    <xf numFmtId="165" fontId="21" fillId="2" borderId="0" xfId="0" applyNumberFormat="1" applyFont="1" applyFill="1" applyAlignment="1">
      <alignment horizontal="right"/>
    </xf>
    <xf numFmtId="0" fontId="28" fillId="2" borderId="0" xfId="13" applyFont="1" applyFill="1" applyAlignment="1">
      <alignment horizontal="right"/>
    </xf>
    <xf numFmtId="0" fontId="21" fillId="2" borderId="0" xfId="0" applyFont="1" applyFill="1" applyAlignment="1">
      <alignment horizontal="right"/>
    </xf>
    <xf numFmtId="0" fontId="19" fillId="2" borderId="0" xfId="13" applyFont="1" applyFill="1" applyAlignment="1">
      <alignment horizontal="right" wrapText="1"/>
    </xf>
    <xf numFmtId="0" fontId="19" fillId="2" borderId="0" xfId="0" applyFont="1" applyFill="1" applyAlignment="1">
      <alignment horizontal="right" wrapText="1"/>
    </xf>
    <xf numFmtId="3" fontId="20" fillId="4" borderId="15" xfId="13" applyNumberFormat="1" applyFont="1" applyFill="1" applyBorder="1" applyAlignment="1">
      <alignment horizontal="right"/>
    </xf>
    <xf numFmtId="3" fontId="20" fillId="4" borderId="15" xfId="0" applyNumberFormat="1" applyFont="1" applyFill="1" applyBorder="1" applyAlignment="1">
      <alignment horizontal="right"/>
    </xf>
    <xf numFmtId="0" fontId="20" fillId="4" borderId="22" xfId="13" applyFont="1" applyFill="1" applyBorder="1" applyAlignment="1">
      <alignment horizontal="right"/>
    </xf>
    <xf numFmtId="3" fontId="20" fillId="4" borderId="3" xfId="13" applyNumberFormat="1" applyFont="1" applyFill="1" applyBorder="1" applyAlignment="1">
      <alignment horizontal="right"/>
    </xf>
    <xf numFmtId="165" fontId="20" fillId="4" borderId="22" xfId="13" applyNumberFormat="1" applyFont="1" applyFill="1" applyBorder="1" applyAlignment="1">
      <alignment horizontal="right"/>
    </xf>
    <xf numFmtId="3" fontId="20" fillId="4" borderId="17" xfId="13" applyNumberFormat="1" applyFont="1" applyFill="1" applyBorder="1" applyAlignment="1">
      <alignment horizontal="right"/>
    </xf>
    <xf numFmtId="165" fontId="20" fillId="4" borderId="22" xfId="0" applyNumberFormat="1" applyFont="1" applyFill="1" applyBorder="1" applyAlignment="1">
      <alignment horizontal="right"/>
    </xf>
    <xf numFmtId="0" fontId="20" fillId="4" borderId="19" xfId="13" applyFont="1" applyFill="1" applyBorder="1" applyAlignment="1">
      <alignment horizontal="right"/>
    </xf>
    <xf numFmtId="3" fontId="20" fillId="4" borderId="1" xfId="13" applyNumberFormat="1" applyFont="1" applyFill="1" applyBorder="1" applyAlignment="1">
      <alignment horizontal="right"/>
    </xf>
    <xf numFmtId="165" fontId="20" fillId="4" borderId="19" xfId="13" applyNumberFormat="1" applyFont="1" applyFill="1" applyBorder="1" applyAlignment="1">
      <alignment horizontal="right"/>
    </xf>
    <xf numFmtId="3" fontId="20" fillId="4" borderId="16" xfId="13" applyNumberFormat="1" applyFont="1" applyFill="1" applyBorder="1" applyAlignment="1">
      <alignment horizontal="right"/>
    </xf>
    <xf numFmtId="3" fontId="20" fillId="4" borderId="1" xfId="0" applyNumberFormat="1" applyFont="1" applyFill="1" applyBorder="1" applyAlignment="1">
      <alignment horizontal="right"/>
    </xf>
    <xf numFmtId="165" fontId="20" fillId="4" borderId="19" xfId="0" applyNumberFormat="1" applyFont="1" applyFill="1" applyBorder="1" applyAlignment="1">
      <alignment horizontal="right"/>
    </xf>
    <xf numFmtId="3" fontId="20" fillId="4" borderId="16" xfId="0" applyNumberFormat="1" applyFont="1" applyFill="1" applyBorder="1" applyAlignment="1">
      <alignment horizontal="right"/>
    </xf>
    <xf numFmtId="3" fontId="20" fillId="4" borderId="14" xfId="13" applyNumberFormat="1" applyFont="1" applyFill="1" applyBorder="1" applyAlignment="1">
      <alignment horizontal="right"/>
    </xf>
    <xf numFmtId="3" fontId="20" fillId="4" borderId="2" xfId="13" applyNumberFormat="1" applyFont="1" applyFill="1" applyBorder="1" applyAlignment="1">
      <alignment horizontal="right"/>
    </xf>
    <xf numFmtId="165" fontId="20" fillId="4" borderId="18" xfId="13" applyNumberFormat="1" applyFont="1" applyFill="1" applyBorder="1" applyAlignment="1">
      <alignment horizontal="right"/>
    </xf>
    <xf numFmtId="3" fontId="20" fillId="4" borderId="2" xfId="0" applyNumberFormat="1" applyFont="1" applyFill="1" applyBorder="1" applyAlignment="1">
      <alignment horizontal="right"/>
    </xf>
    <xf numFmtId="165" fontId="20" fillId="4" borderId="18" xfId="0" applyNumberFormat="1" applyFont="1" applyFill="1" applyBorder="1" applyAlignment="1">
      <alignment horizontal="right"/>
    </xf>
    <xf numFmtId="3" fontId="20" fillId="4" borderId="14" xfId="0" applyNumberFormat="1" applyFont="1" applyFill="1" applyBorder="1" applyAlignment="1">
      <alignment horizontal="right"/>
    </xf>
    <xf numFmtId="0" fontId="11" fillId="2" borderId="0" xfId="0" applyFont="1" applyFill="1" applyAlignment="1">
      <alignment horizontal="left" vertical="center"/>
    </xf>
    <xf numFmtId="0" fontId="15" fillId="2" borderId="0" xfId="0" applyFont="1" applyFill="1"/>
    <xf numFmtId="0" fontId="19" fillId="0" borderId="0" xfId="0" applyFont="1" applyBorder="1" applyAlignment="1">
      <alignment vertical="center"/>
    </xf>
    <xf numFmtId="0" fontId="19" fillId="0" borderId="13" xfId="0" applyFont="1" applyBorder="1" applyAlignment="1">
      <alignment horizontal="left" vertical="center" indent="1"/>
    </xf>
    <xf numFmtId="0" fontId="15" fillId="2" borderId="0" xfId="0" applyFont="1" applyFill="1" applyAlignment="1">
      <alignment vertical="center"/>
    </xf>
    <xf numFmtId="49" fontId="31" fillId="2" borderId="0" xfId="0" applyNumberFormat="1" applyFont="1" applyFill="1" applyAlignment="1">
      <alignment horizontal="right" vertical="center" indent="1"/>
    </xf>
    <xf numFmtId="0" fontId="11" fillId="0" borderId="0" xfId="11" applyFont="1"/>
    <xf numFmtId="0" fontId="11" fillId="2" borderId="0" xfId="11" applyFont="1" applyFill="1"/>
    <xf numFmtId="0" fontId="15" fillId="2" borderId="0" xfId="13" applyFont="1" applyFill="1" applyAlignment="1">
      <alignment vertical="top" wrapText="1"/>
    </xf>
    <xf numFmtId="0" fontId="0" fillId="2" borderId="0" xfId="0" applyFill="1"/>
    <xf numFmtId="0" fontId="30" fillId="2" borderId="0" xfId="0" applyFont="1" applyFill="1"/>
    <xf numFmtId="0" fontId="15" fillId="9" borderId="0" xfId="6" applyFont="1" applyFill="1"/>
    <xf numFmtId="0" fontId="14" fillId="9" borderId="23" xfId="6" applyFont="1" applyFill="1" applyBorder="1" applyAlignment="1"/>
    <xf numFmtId="0" fontId="16" fillId="9" borderId="0" xfId="0" applyFont="1" applyFill="1"/>
    <xf numFmtId="0" fontId="14" fillId="9" borderId="0" xfId="0" applyFont="1" applyFill="1"/>
    <xf numFmtId="0" fontId="21" fillId="2" borderId="0" xfId="0" applyFont="1" applyFill="1" applyAlignment="1">
      <alignment horizontal="left" vertical="top" wrapText="1"/>
    </xf>
    <xf numFmtId="0" fontId="23" fillId="2" borderId="0" xfId="0" applyFont="1" applyFill="1" applyAlignment="1">
      <alignment horizontal="left" wrapText="1"/>
    </xf>
    <xf numFmtId="0" fontId="20" fillId="4" borderId="2" xfId="0" applyFont="1" applyFill="1" applyBorder="1" applyAlignment="1">
      <alignment horizontal="center" vertical="center"/>
    </xf>
    <xf numFmtId="0" fontId="20" fillId="4" borderId="14" xfId="0" applyFont="1" applyFill="1" applyBorder="1" applyAlignment="1">
      <alignment horizontal="center" vertical="center"/>
    </xf>
    <xf numFmtId="0" fontId="20" fillId="4" borderId="6" xfId="0" applyFont="1" applyFill="1" applyBorder="1" applyAlignment="1">
      <alignment horizontal="center" vertical="center"/>
    </xf>
    <xf numFmtId="0" fontId="20" fillId="4" borderId="15" xfId="0" applyFont="1" applyFill="1" applyBorder="1" applyAlignment="1">
      <alignment horizontal="center" vertical="center"/>
    </xf>
    <xf numFmtId="0" fontId="20" fillId="4" borderId="4" xfId="0" applyFont="1" applyFill="1" applyBorder="1" applyAlignment="1">
      <alignment horizontal="center" vertical="center"/>
    </xf>
    <xf numFmtId="0" fontId="20" fillId="4" borderId="4" xfId="0" applyFont="1" applyFill="1" applyBorder="1" applyAlignment="1">
      <alignment horizontal="center" vertical="center" wrapText="1"/>
    </xf>
    <xf numFmtId="0" fontId="20" fillId="4" borderId="2" xfId="0" applyFont="1" applyFill="1" applyBorder="1" applyAlignment="1">
      <alignment horizontal="center" vertical="center" wrapText="1"/>
    </xf>
    <xf numFmtId="0" fontId="20" fillId="4" borderId="18" xfId="13" applyFont="1" applyFill="1" applyBorder="1" applyAlignment="1">
      <alignment horizontal="left" vertical="center" wrapText="1"/>
    </xf>
    <xf numFmtId="0" fontId="28" fillId="4" borderId="0" xfId="13" applyFont="1" applyFill="1" applyAlignment="1">
      <alignment horizontal="left"/>
    </xf>
    <xf numFmtId="0" fontId="20" fillId="4" borderId="1" xfId="13" applyFont="1" applyFill="1" applyBorder="1" applyAlignment="1">
      <alignment horizontal="center" vertical="center" wrapText="1"/>
    </xf>
    <xf numFmtId="0" fontId="20" fillId="4" borderId="19" xfId="13" applyFont="1" applyFill="1" applyBorder="1" applyAlignment="1">
      <alignment horizontal="center" vertical="center" wrapText="1"/>
    </xf>
    <xf numFmtId="0" fontId="20" fillId="4" borderId="16" xfId="13" applyFont="1" applyFill="1" applyBorder="1" applyAlignment="1">
      <alignment horizontal="center" vertical="center" wrapText="1"/>
    </xf>
    <xf numFmtId="0" fontId="20" fillId="4" borderId="1" xfId="0" applyFont="1" applyFill="1" applyBorder="1" applyAlignment="1">
      <alignment horizontal="center" vertical="center" wrapText="1"/>
    </xf>
    <xf numFmtId="0" fontId="20" fillId="4" borderId="19" xfId="0" applyFont="1" applyFill="1" applyBorder="1" applyAlignment="1">
      <alignment horizontal="center" vertical="center" wrapText="1"/>
    </xf>
    <xf numFmtId="0" fontId="20" fillId="4" borderId="16" xfId="0" applyFont="1" applyFill="1" applyBorder="1" applyAlignment="1">
      <alignment horizontal="center" vertical="center" wrapText="1"/>
    </xf>
    <xf numFmtId="0" fontId="20" fillId="4" borderId="20" xfId="13" applyFont="1" applyFill="1" applyBorder="1" applyAlignment="1">
      <alignment horizontal="center" vertical="center" wrapText="1"/>
    </xf>
    <xf numFmtId="0" fontId="28" fillId="4" borderId="21" xfId="13" applyFont="1" applyFill="1" applyBorder="1" applyAlignment="1">
      <alignment horizontal="center"/>
    </xf>
    <xf numFmtId="1" fontId="20" fillId="4" borderId="20" xfId="13" applyNumberFormat="1" applyFont="1" applyFill="1" applyBorder="1" applyAlignment="1">
      <alignment horizontal="center" vertical="center" wrapText="1"/>
    </xf>
    <xf numFmtId="1" fontId="20" fillId="4" borderId="21" xfId="13" applyNumberFormat="1" applyFont="1" applyFill="1" applyBorder="1" applyAlignment="1">
      <alignment horizontal="center" vertical="center" wrapText="1"/>
    </xf>
    <xf numFmtId="0" fontId="28" fillId="4" borderId="21" xfId="13" applyFont="1" applyFill="1" applyBorder="1"/>
    <xf numFmtId="0" fontId="21" fillId="2" borderId="0" xfId="13" applyFont="1" applyFill="1" applyAlignment="1">
      <alignment horizontal="left" vertical="center" wrapText="1"/>
    </xf>
    <xf numFmtId="0" fontId="19" fillId="2" borderId="0" xfId="13" applyFont="1" applyFill="1" applyAlignment="1">
      <alignment horizontal="left" vertical="center" wrapText="1"/>
    </xf>
    <xf numFmtId="1" fontId="20" fillId="4" borderId="18" xfId="13" applyNumberFormat="1" applyFont="1" applyFill="1" applyBorder="1" applyAlignment="1">
      <alignment horizontal="left" vertical="center" wrapText="1"/>
    </xf>
    <xf numFmtId="0" fontId="21" fillId="2" borderId="0" xfId="0" applyFont="1" applyFill="1" applyAlignment="1">
      <alignment horizontal="left" vertical="top" wrapText="1"/>
    </xf>
    <xf numFmtId="0" fontId="14" fillId="9" borderId="0" xfId="6" applyFont="1" applyFill="1" applyBorder="1" applyAlignment="1"/>
    <xf numFmtId="0" fontId="32" fillId="3" borderId="0" xfId="6" applyFont="1" applyFill="1" applyAlignment="1">
      <alignment horizontal="left"/>
    </xf>
  </cellXfs>
  <cellStyles count="15">
    <cellStyle name="Hipervínculo" xfId="1" builtinId="8"/>
    <cellStyle name="Hipervínculo 2" xfId="6" xr:uid="{00000000-0005-0000-0000-000001000000}"/>
    <cellStyle name="Millares [0]" xfId="12" builtinId="6"/>
    <cellStyle name="Millares 2" xfId="8" xr:uid="{00000000-0005-0000-0000-000002000000}"/>
    <cellStyle name="Normal" xfId="0" builtinId="0"/>
    <cellStyle name="Normal 17" xfId="2" xr:uid="{00000000-0005-0000-0000-000004000000}"/>
    <cellStyle name="Normal 2" xfId="3" xr:uid="{00000000-0005-0000-0000-000005000000}"/>
    <cellStyle name="Normal 3" xfId="5" xr:uid="{00000000-0005-0000-0000-000006000000}"/>
    <cellStyle name="Normal 4" xfId="7" xr:uid="{00000000-0005-0000-0000-000007000000}"/>
    <cellStyle name="Normal 4 2" xfId="9" xr:uid="{00000000-0005-0000-0000-000008000000}"/>
    <cellStyle name="Normal 5" xfId="10" xr:uid="{E612BF30-3872-4FFE-9A43-CC421CCA06EB}"/>
    <cellStyle name="Normal 6" xfId="13" xr:uid="{26CCE4C5-EA0F-4699-A569-8C548DD0060A}"/>
    <cellStyle name="Normal_C7" xfId="11" xr:uid="{D409E0BF-5FFC-439E-B1FB-E24494C54909}"/>
    <cellStyle name="Porcentaje 2" xfId="4" xr:uid="{00000000-0005-0000-0000-00000A000000}"/>
    <cellStyle name="Porcentaje 3" xfId="14" xr:uid="{3503E7BE-3823-49E1-9487-A26F54817636}"/>
  </cellStyles>
  <dxfs count="11">
    <dxf>
      <fill>
        <patternFill patternType="solid">
          <fgColor theme="4" tint="0.79998168889431442"/>
          <bgColor theme="4" tint="0.79998168889431442"/>
        </patternFill>
      </fill>
      <border>
        <bottom style="thin">
          <color theme="4" tint="0.39997558519241921"/>
        </bottom>
      </border>
    </dxf>
    <dxf>
      <font>
        <b/>
        <i val="0"/>
      </font>
      <fill>
        <patternFill patternType="solid">
          <fgColor theme="4" tint="0.79998168889431442"/>
          <bgColor theme="4" tint="0.79998168889431442"/>
        </patternFill>
      </fill>
      <border>
        <bottom style="thin">
          <color theme="4" tint="0.39997558519241921"/>
        </bottom>
      </border>
    </dxf>
    <dxf>
      <font>
        <b/>
        <color theme="1"/>
      </font>
    </dxf>
    <dxf>
      <font>
        <b/>
        <color theme="1"/>
      </font>
      <border>
        <bottom style="thin">
          <color theme="4" tint="0.39997558519241921"/>
        </bottom>
      </border>
    </dxf>
    <dxf>
      <font>
        <b/>
        <color theme="1"/>
      </font>
    </dxf>
    <dxf>
      <font>
        <b/>
        <color theme="1"/>
      </font>
      <border>
        <top style="thin">
          <color theme="4"/>
        </top>
        <bottom style="thin">
          <color theme="4"/>
        </bottom>
      </border>
    </dxf>
    <dxf>
      <fill>
        <patternFill patternType="solid">
          <fgColor theme="0" tint="-0.14999847407452621"/>
          <bgColor theme="0" tint="-0.14999847407452621"/>
        </patternFill>
      </fill>
    </dxf>
    <dxf>
      <fill>
        <patternFill patternType="solid">
          <fgColor theme="0" tint="-0.14999847407452621"/>
          <bgColor theme="0" tint="-0.14999847407452621"/>
        </patternFill>
      </fill>
      <border>
        <left style="thin">
          <color theme="0" tint="-0.249977111117893"/>
        </left>
        <right style="thin">
          <color theme="0" tint="-0.249977111117893"/>
        </right>
      </border>
    </dxf>
    <dxf>
      <fill>
        <patternFill patternType="solid">
          <fgColor theme="0" tint="-0.14999847407452621"/>
          <bgColor theme="0" tint="-0.14999847407452621"/>
        </patternFill>
      </fill>
    </dxf>
    <dxf>
      <font>
        <b/>
        <i val="0"/>
        <color theme="1"/>
      </font>
      <fill>
        <patternFill patternType="solid">
          <fgColor theme="4" tint="0.79998168889431442"/>
          <bgColor theme="4" tint="0.79995117038483843"/>
        </patternFill>
      </fill>
      <border>
        <top style="thin">
          <color theme="4" tint="0.39997558519241921"/>
        </top>
      </border>
    </dxf>
    <dxf>
      <font>
        <b/>
        <color theme="1"/>
      </font>
      <fill>
        <patternFill patternType="solid">
          <fgColor theme="4" tint="0.79998168889431442"/>
          <bgColor theme="4" tint="0.79998168889431442"/>
        </patternFill>
      </fill>
      <border>
        <bottom style="thin">
          <color theme="4" tint="0.39997558519241921"/>
        </bottom>
      </border>
    </dxf>
  </dxfs>
  <tableStyles count="1" defaultTableStyle="TableStyleMedium2" defaultPivotStyle="PivotStyleLight16">
    <tableStyle name="PivotStyleLight16 2" table="0" count="11" xr9:uid="{00000000-0011-0000-FFFF-FFFF00000000}">
      <tableStyleElement type="headerRow" dxfId="10"/>
      <tableStyleElement type="totalRow" dxfId="9"/>
      <tableStyleElement type="firstRowStripe" dxfId="8"/>
      <tableStyleElement type="firstColumnStripe" dxfId="7"/>
      <tableStyleElement type="firstSubtotalColumn"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colors>
    <mruColors>
      <color rgb="FFFFA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hyperlink" Target="#&#205;NDICE!A1"/></Relationships>
</file>

<file path=xl/drawings/_rels/drawing3.xml.rels><?xml version="1.0" encoding="UTF-8" standalone="yes"?>
<Relationships xmlns="http://schemas.openxmlformats.org/package/2006/relationships"><Relationship Id="rId1" Type="http://schemas.openxmlformats.org/officeDocument/2006/relationships/hyperlink" Target="#&#205;ndice!A1"/></Relationships>
</file>

<file path=xl/drawings/_rels/drawing4.xml.rels><?xml version="1.0" encoding="UTF-8" standalone="yes"?>
<Relationships xmlns="http://schemas.openxmlformats.org/package/2006/relationships"><Relationship Id="rId1" Type="http://schemas.openxmlformats.org/officeDocument/2006/relationships/hyperlink" Target="#&#205;ndice!A1"/></Relationships>
</file>

<file path=xl/drawings/_rels/drawing5.xml.rels><?xml version="1.0" encoding="UTF-8" standalone="yes"?>
<Relationships xmlns="http://schemas.openxmlformats.org/package/2006/relationships"><Relationship Id="rId1" Type="http://schemas.openxmlformats.org/officeDocument/2006/relationships/hyperlink" Target="#&#205;ndice!A1"/></Relationships>
</file>

<file path=xl/drawings/_rels/drawing6.xml.rels><?xml version="1.0" encoding="UTF-8" standalone="yes"?>
<Relationships xmlns="http://schemas.openxmlformats.org/package/2006/relationships"><Relationship Id="rId1" Type="http://schemas.openxmlformats.org/officeDocument/2006/relationships/hyperlink" Target="#&#205;ndice!A1"/></Relationships>
</file>

<file path=xl/drawings/_rels/drawing7.xml.rels><?xml version="1.0" encoding="UTF-8" standalone="yes"?>
<Relationships xmlns="http://schemas.openxmlformats.org/package/2006/relationships"><Relationship Id="rId1" Type="http://schemas.openxmlformats.org/officeDocument/2006/relationships/hyperlink" Target="#&#205;NDICE!A1"/></Relationships>
</file>

<file path=xl/drawings/drawing1.xml><?xml version="1.0" encoding="utf-8"?>
<xdr:wsDr xmlns:xdr="http://schemas.openxmlformats.org/drawingml/2006/spreadsheetDrawing" xmlns:a="http://schemas.openxmlformats.org/drawingml/2006/main">
  <xdr:twoCellAnchor>
    <xdr:from>
      <xdr:col>0</xdr:col>
      <xdr:colOff>1</xdr:colOff>
      <xdr:row>0</xdr:row>
      <xdr:rowOff>0</xdr:rowOff>
    </xdr:from>
    <xdr:to>
      <xdr:col>12</xdr:col>
      <xdr:colOff>95251</xdr:colOff>
      <xdr:row>4</xdr:row>
      <xdr:rowOff>0</xdr:rowOff>
    </xdr:to>
    <xdr:sp macro="" textlink="">
      <xdr:nvSpPr>
        <xdr:cNvPr id="14" name="Rectángulo 13">
          <a:extLst>
            <a:ext uri="{FF2B5EF4-FFF2-40B4-BE49-F238E27FC236}">
              <a16:creationId xmlns:a16="http://schemas.microsoft.com/office/drawing/2014/main" id="{00000000-0008-0000-0000-00000E000000}"/>
            </a:ext>
          </a:extLst>
        </xdr:cNvPr>
        <xdr:cNvSpPr/>
      </xdr:nvSpPr>
      <xdr:spPr>
        <a:xfrm>
          <a:off x="1" y="0"/>
          <a:ext cx="9239250" cy="1333500"/>
        </a:xfrm>
        <a:prstGeom prst="rect">
          <a:avLst/>
        </a:prstGeom>
        <a:solidFill>
          <a:srgbClr val="FFA300"/>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E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s-ES"/>
        </a:p>
      </xdr:txBody>
    </xdr:sp>
    <xdr:clientData/>
  </xdr:twoCellAnchor>
  <xdr:twoCellAnchor>
    <xdr:from>
      <xdr:col>1</xdr:col>
      <xdr:colOff>461434</xdr:colOff>
      <xdr:row>0</xdr:row>
      <xdr:rowOff>110066</xdr:rowOff>
    </xdr:from>
    <xdr:to>
      <xdr:col>11</xdr:col>
      <xdr:colOff>642410</xdr:colOff>
      <xdr:row>3</xdr:row>
      <xdr:rowOff>295275</xdr:rowOff>
    </xdr:to>
    <xdr:sp macro="" textlink="">
      <xdr:nvSpPr>
        <xdr:cNvPr id="15" name="CuadroTexto 13">
          <a:extLst>
            <a:ext uri="{FF2B5EF4-FFF2-40B4-BE49-F238E27FC236}">
              <a16:creationId xmlns:a16="http://schemas.microsoft.com/office/drawing/2014/main" id="{00000000-0008-0000-0000-00000F000000}"/>
            </a:ext>
          </a:extLst>
        </xdr:cNvPr>
        <xdr:cNvSpPr txBox="1"/>
      </xdr:nvSpPr>
      <xdr:spPr>
        <a:xfrm>
          <a:off x="1223434" y="110066"/>
          <a:ext cx="7800976" cy="1185334"/>
        </a:xfrm>
        <a:prstGeom prst="rect">
          <a:avLst/>
        </a:prstGeom>
        <a:noFill/>
      </xdr:spPr>
      <xdr:txBody>
        <a:bodyPr wrap="square" rtlCol="0">
          <a:noAutofit/>
        </a:bodyPr>
        <a:lstStyle>
          <a:defPPr>
            <a:defRPr lang="es-E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indent="0" algn="l" defTabSz="457200" rtl="0" eaLnBrk="1" latinLnBrk="0" hangingPunct="1">
            <a:lnSpc>
              <a:spcPct val="80000"/>
            </a:lnSpc>
          </a:pPr>
          <a:r>
            <a:rPr lang="es-ES" sz="3200" kern="1200" baseline="0">
              <a:solidFill>
                <a:schemeClr val="bg1"/>
              </a:solidFill>
              <a:latin typeface="Calibri Light" panose="020F0302020204030204" pitchFamily="34" charset="0"/>
              <a:ea typeface="+mn-ea"/>
              <a:cs typeface="+mn-cs"/>
            </a:rPr>
            <a:t>CUADRO DE RESULTADOS TURISMO RECEPTIVO</a:t>
          </a:r>
        </a:p>
        <a:p>
          <a:pPr marL="0" indent="0" algn="l" defTabSz="457200" rtl="0" eaLnBrk="1" latinLnBrk="0" hangingPunct="1">
            <a:lnSpc>
              <a:spcPct val="80000"/>
            </a:lnSpc>
          </a:pPr>
          <a:r>
            <a:rPr lang="es-ES" sz="1600" kern="1200">
              <a:solidFill>
                <a:schemeClr val="bg1"/>
              </a:solidFill>
              <a:latin typeface="Calibri Light" panose="020F0302020204030204" pitchFamily="34" charset="0"/>
              <a:ea typeface="+mn-ea"/>
              <a:cs typeface="+mn-cs"/>
            </a:rPr>
            <a:t>ANUAL 2024</a:t>
          </a:r>
          <a:endParaRPr lang="es-ES" sz="1100" kern="1200">
            <a:solidFill>
              <a:schemeClr val="bg1"/>
            </a:solidFill>
            <a:latin typeface="Calibri Light" panose="020F0302020204030204" pitchFamily="34" charset="0"/>
            <a:ea typeface="+mn-ea"/>
            <a:cs typeface="+mn-cs"/>
          </a:endParaRPr>
        </a:p>
      </xdr:txBody>
    </xdr:sp>
    <xdr:clientData/>
  </xdr:twoCellAnchor>
  <xdr:twoCellAnchor>
    <xdr:from>
      <xdr:col>0</xdr:col>
      <xdr:colOff>133349</xdr:colOff>
      <xdr:row>0</xdr:row>
      <xdr:rowOff>180975</xdr:rowOff>
    </xdr:from>
    <xdr:to>
      <xdr:col>1</xdr:col>
      <xdr:colOff>428624</xdr:colOff>
      <xdr:row>4</xdr:row>
      <xdr:rowOff>36232</xdr:rowOff>
    </xdr:to>
    <xdr:sp macro="" textlink="">
      <xdr:nvSpPr>
        <xdr:cNvPr id="19" name="CuadroTexto 12">
          <a:extLst>
            <a:ext uri="{FF2B5EF4-FFF2-40B4-BE49-F238E27FC236}">
              <a16:creationId xmlns:a16="http://schemas.microsoft.com/office/drawing/2014/main" id="{00000000-0008-0000-0000-000013000000}"/>
            </a:ext>
          </a:extLst>
        </xdr:cNvPr>
        <xdr:cNvSpPr txBox="1"/>
      </xdr:nvSpPr>
      <xdr:spPr>
        <a:xfrm>
          <a:off x="133349" y="180975"/>
          <a:ext cx="1080135" cy="1165897"/>
        </a:xfrm>
        <a:prstGeom prst="rect">
          <a:avLst/>
        </a:prstGeom>
        <a:noFill/>
      </xdr:spPr>
      <xdr:txBody>
        <a:bodyPr wrap="square" rtlCol="0">
          <a:spAutoFit/>
        </a:bodyPr>
        <a:lstStyle>
          <a:defPPr>
            <a:defRPr lang="es-E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indent="0" algn="r" defTabSz="457200" rtl="0" eaLnBrk="1" latinLnBrk="0" hangingPunct="1">
            <a:lnSpc>
              <a:spcPct val="60000"/>
            </a:lnSpc>
          </a:pPr>
          <a:r>
            <a:rPr lang="es-ES" sz="5400" b="1" kern="1200">
              <a:solidFill>
                <a:schemeClr val="bg1"/>
              </a:solidFill>
              <a:latin typeface="+mn-lt"/>
              <a:ea typeface="+mn-ea"/>
              <a:cs typeface="+mn-cs"/>
            </a:rPr>
            <a:t>20</a:t>
          </a:r>
        </a:p>
        <a:p>
          <a:pPr marL="0" indent="0" algn="r" defTabSz="457200" rtl="0" eaLnBrk="1" latinLnBrk="0" hangingPunct="1">
            <a:lnSpc>
              <a:spcPct val="60000"/>
            </a:lnSpc>
          </a:pPr>
          <a:r>
            <a:rPr lang="es-ES" sz="5400" b="1" kern="1200">
              <a:solidFill>
                <a:schemeClr val="bg1"/>
              </a:solidFill>
              <a:latin typeface="+mn-lt"/>
              <a:ea typeface="+mn-ea"/>
              <a:cs typeface="+mn-cs"/>
            </a:rPr>
            <a:t>24</a:t>
          </a:r>
        </a:p>
      </xdr:txBody>
    </xdr:sp>
    <xdr:clientData/>
  </xdr:twoCellAnchor>
  <xdr:twoCellAnchor>
    <xdr:from>
      <xdr:col>0</xdr:col>
      <xdr:colOff>0</xdr:colOff>
      <xdr:row>0</xdr:row>
      <xdr:rowOff>0</xdr:rowOff>
    </xdr:from>
    <xdr:to>
      <xdr:col>0</xdr:col>
      <xdr:colOff>0</xdr:colOff>
      <xdr:row>5</xdr:row>
      <xdr:rowOff>54375</xdr:rowOff>
    </xdr:to>
    <xdr:cxnSp macro="">
      <xdr:nvCxnSpPr>
        <xdr:cNvPr id="21" name="Conector recto 20">
          <a:extLst>
            <a:ext uri="{FF2B5EF4-FFF2-40B4-BE49-F238E27FC236}">
              <a16:creationId xmlns:a16="http://schemas.microsoft.com/office/drawing/2014/main" id="{00000000-0008-0000-0000-000015000000}"/>
            </a:ext>
          </a:extLst>
        </xdr:cNvPr>
        <xdr:cNvCxnSpPr/>
      </xdr:nvCxnSpPr>
      <xdr:spPr>
        <a:xfrm>
          <a:off x="0" y="0"/>
          <a:ext cx="0" cy="864000"/>
        </a:xfrm>
        <a:prstGeom prst="line">
          <a:avLst/>
        </a:prstGeom>
        <a:ln w="3175" cmpd="sng">
          <a:solidFill>
            <a:schemeClr val="bg1"/>
          </a:solidFill>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409575</xdr:colOff>
      <xdr:row>0</xdr:row>
      <xdr:rowOff>209550</xdr:rowOff>
    </xdr:from>
    <xdr:to>
      <xdr:col>1</xdr:col>
      <xdr:colOff>419100</xdr:colOff>
      <xdr:row>3</xdr:row>
      <xdr:rowOff>133350</xdr:rowOff>
    </xdr:to>
    <xdr:cxnSp macro="">
      <xdr:nvCxnSpPr>
        <xdr:cNvPr id="23" name="Conector recto 22">
          <a:extLst>
            <a:ext uri="{FF2B5EF4-FFF2-40B4-BE49-F238E27FC236}">
              <a16:creationId xmlns:a16="http://schemas.microsoft.com/office/drawing/2014/main" id="{00000000-0008-0000-0000-000017000000}"/>
            </a:ext>
          </a:extLst>
        </xdr:cNvPr>
        <xdr:cNvCxnSpPr/>
      </xdr:nvCxnSpPr>
      <xdr:spPr>
        <a:xfrm flipH="1">
          <a:off x="1171575" y="209550"/>
          <a:ext cx="9525" cy="923925"/>
        </a:xfrm>
        <a:prstGeom prst="line">
          <a:avLst/>
        </a:prstGeom>
        <a:ln w="3175" cmpd="sng">
          <a:solidFill>
            <a:schemeClr val="bg1"/>
          </a:solidFill>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0</xdr:col>
      <xdr:colOff>371475</xdr:colOff>
      <xdr:row>5</xdr:row>
      <xdr:rowOff>161925</xdr:rowOff>
    </xdr:from>
    <xdr:to>
      <xdr:col>5</xdr:col>
      <xdr:colOff>581025</xdr:colOff>
      <xdr:row>7</xdr:row>
      <xdr:rowOff>152400</xdr:rowOff>
    </xdr:to>
    <xdr:sp macro="" textlink="">
      <xdr:nvSpPr>
        <xdr:cNvPr id="26" name="Título 1">
          <a:extLst>
            <a:ext uri="{FF2B5EF4-FFF2-40B4-BE49-F238E27FC236}">
              <a16:creationId xmlns:a16="http://schemas.microsoft.com/office/drawing/2014/main" id="{00000000-0008-0000-0000-00001A000000}"/>
            </a:ext>
          </a:extLst>
        </xdr:cNvPr>
        <xdr:cNvSpPr txBox="1">
          <a:spLocks/>
        </xdr:cNvSpPr>
      </xdr:nvSpPr>
      <xdr:spPr>
        <a:xfrm>
          <a:off x="371475" y="1685925"/>
          <a:ext cx="4019550" cy="371475"/>
        </a:xfrm>
        <a:prstGeom prst="rect">
          <a:avLst/>
        </a:prstGeom>
      </xdr:spPr>
      <xdr:txBody>
        <a:bodyPr wrap="square" anchor="ctr">
          <a:noAutofit/>
        </a:bodyPr>
        <a:lstStyle>
          <a:defPPr>
            <a:defRPr lang="es-C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lnSpc>
              <a:spcPct val="80000"/>
            </a:lnSpc>
          </a:pPr>
          <a:r>
            <a:rPr lang="es-ES_tradnl" sz="2400">
              <a:solidFill>
                <a:schemeClr val="accent3"/>
              </a:solidFill>
              <a:latin typeface="Calibri Light"/>
              <a:cs typeface="Calibri Light"/>
            </a:rPr>
            <a:t>Contenido</a:t>
          </a:r>
          <a:endParaRPr lang="en-US" sz="2400">
            <a:solidFill>
              <a:schemeClr val="accent3"/>
            </a:solidFill>
            <a:latin typeface="Calibri Light"/>
            <a:cs typeface="Calibri Light"/>
          </a:endParaRPr>
        </a:p>
      </xdr:txBody>
    </xdr:sp>
    <xdr:clientData/>
  </xdr:twoCellAnchor>
  <xdr:twoCellAnchor>
    <xdr:from>
      <xdr:col>0</xdr:col>
      <xdr:colOff>266700</xdr:colOff>
      <xdr:row>5</xdr:row>
      <xdr:rowOff>95250</xdr:rowOff>
    </xdr:from>
    <xdr:to>
      <xdr:col>0</xdr:col>
      <xdr:colOff>266700</xdr:colOff>
      <xdr:row>8</xdr:row>
      <xdr:rowOff>22242</xdr:rowOff>
    </xdr:to>
    <xdr:cxnSp macro="">
      <xdr:nvCxnSpPr>
        <xdr:cNvPr id="28" name="Conector recto 27">
          <a:extLst>
            <a:ext uri="{FF2B5EF4-FFF2-40B4-BE49-F238E27FC236}">
              <a16:creationId xmlns:a16="http://schemas.microsoft.com/office/drawing/2014/main" id="{00000000-0008-0000-0000-00001C000000}"/>
            </a:ext>
          </a:extLst>
        </xdr:cNvPr>
        <xdr:cNvCxnSpPr/>
      </xdr:nvCxnSpPr>
      <xdr:spPr>
        <a:xfrm>
          <a:off x="266700" y="1619250"/>
          <a:ext cx="0" cy="498492"/>
        </a:xfrm>
        <a:prstGeom prst="line">
          <a:avLst/>
        </a:prstGeom>
        <a:ln>
          <a:solidFill>
            <a:schemeClr val="accent3"/>
          </a:solidFill>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0</xdr:col>
      <xdr:colOff>0</xdr:colOff>
      <xdr:row>23</xdr:row>
      <xdr:rowOff>0</xdr:rowOff>
    </xdr:from>
    <xdr:to>
      <xdr:col>0</xdr:col>
      <xdr:colOff>0</xdr:colOff>
      <xdr:row>23</xdr:row>
      <xdr:rowOff>159975</xdr:rowOff>
    </xdr:to>
    <xdr:cxnSp macro="">
      <xdr:nvCxnSpPr>
        <xdr:cNvPr id="40" name="Conector recto 39">
          <a:extLst>
            <a:ext uri="{FF2B5EF4-FFF2-40B4-BE49-F238E27FC236}">
              <a16:creationId xmlns:a16="http://schemas.microsoft.com/office/drawing/2014/main" id="{00000000-0008-0000-0000-000028000000}"/>
            </a:ext>
          </a:extLst>
        </xdr:cNvPr>
        <xdr:cNvCxnSpPr/>
      </xdr:nvCxnSpPr>
      <xdr:spPr>
        <a:xfrm>
          <a:off x="0" y="9639300"/>
          <a:ext cx="0" cy="321900"/>
        </a:xfrm>
        <a:prstGeom prst="line">
          <a:avLst/>
        </a:prstGeom>
        <a:ln w="12700">
          <a:solidFill>
            <a:srgbClr val="FF0000"/>
          </a:solidFill>
          <a:miter lim="800000"/>
        </a:ln>
        <a:effectLst/>
      </xdr:spPr>
      <xdr:style>
        <a:lnRef idx="2">
          <a:schemeClr val="accent1"/>
        </a:lnRef>
        <a:fillRef idx="0">
          <a:schemeClr val="accent1"/>
        </a:fillRef>
        <a:effectRef idx="1">
          <a:schemeClr val="accent1"/>
        </a:effectRef>
        <a:fontRef idx="minor">
          <a:schemeClr val="tx1"/>
        </a:fontRef>
      </xdr:style>
    </xdr:cxnSp>
    <xdr:clientData/>
  </xdr:twoCellAnchor>
  <xdr:twoCellAnchor editAs="oneCell">
    <xdr:from>
      <xdr:col>11</xdr:col>
      <xdr:colOff>590550</xdr:colOff>
      <xdr:row>0</xdr:row>
      <xdr:rowOff>1</xdr:rowOff>
    </xdr:from>
    <xdr:to>
      <xdr:col>15</xdr:col>
      <xdr:colOff>0</xdr:colOff>
      <xdr:row>4</xdr:row>
      <xdr:rowOff>1</xdr:rowOff>
    </xdr:to>
    <xdr:pic>
      <xdr:nvPicPr>
        <xdr:cNvPr id="2" name="Imagen 1">
          <a:extLst>
            <a:ext uri="{FF2B5EF4-FFF2-40B4-BE49-F238E27FC236}">
              <a16:creationId xmlns:a16="http://schemas.microsoft.com/office/drawing/2014/main" id="{00000000-0008-0000-0000-000002000000}"/>
            </a:ext>
          </a:extLst>
        </xdr:cNvPr>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972550" y="1"/>
          <a:ext cx="2457450" cy="1354667"/>
        </a:xfrm>
        <a:prstGeom prst="rect">
          <a:avLst/>
        </a:prstGeom>
      </xdr:spPr>
    </xdr:pic>
    <xdr:clientData/>
  </xdr:twoCellAnchor>
  <xdr:twoCellAnchor>
    <xdr:from>
      <xdr:col>0</xdr:col>
      <xdr:colOff>0</xdr:colOff>
      <xdr:row>23</xdr:row>
      <xdr:rowOff>66676</xdr:rowOff>
    </xdr:from>
    <xdr:to>
      <xdr:col>14</xdr:col>
      <xdr:colOff>714374</xdr:colOff>
      <xdr:row>27</xdr:row>
      <xdr:rowOff>142876</xdr:rowOff>
    </xdr:to>
    <xdr:sp macro="" textlink="">
      <xdr:nvSpPr>
        <xdr:cNvPr id="27" name="Rectángulo 26">
          <a:extLst>
            <a:ext uri="{FF2B5EF4-FFF2-40B4-BE49-F238E27FC236}">
              <a16:creationId xmlns:a16="http://schemas.microsoft.com/office/drawing/2014/main" id="{66408CF8-E860-482E-BBB1-11DADA011D4F}"/>
            </a:ext>
          </a:extLst>
        </xdr:cNvPr>
        <xdr:cNvSpPr/>
      </xdr:nvSpPr>
      <xdr:spPr>
        <a:xfrm>
          <a:off x="0" y="7305676"/>
          <a:ext cx="11382374" cy="838200"/>
        </a:xfrm>
        <a:prstGeom prst="rect">
          <a:avLst/>
        </a:prstGeom>
        <a:solidFill>
          <a:srgbClr val="FFA300"/>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p>
      </xdr:txBody>
    </xdr:sp>
    <xdr:clientData/>
  </xdr:twoCellAnchor>
  <xdr:twoCellAnchor>
    <xdr:from>
      <xdr:col>0</xdr:col>
      <xdr:colOff>0</xdr:colOff>
      <xdr:row>23</xdr:row>
      <xdr:rowOff>9524</xdr:rowOff>
    </xdr:from>
    <xdr:to>
      <xdr:col>2</xdr:col>
      <xdr:colOff>354055</xdr:colOff>
      <xdr:row>23</xdr:row>
      <xdr:rowOff>95924</xdr:rowOff>
    </xdr:to>
    <xdr:grpSp>
      <xdr:nvGrpSpPr>
        <xdr:cNvPr id="29" name="Agrupar 12">
          <a:extLst>
            <a:ext uri="{FF2B5EF4-FFF2-40B4-BE49-F238E27FC236}">
              <a16:creationId xmlns:a16="http://schemas.microsoft.com/office/drawing/2014/main" id="{69180CE2-055E-44CF-8D79-432CE352D4F2}"/>
            </a:ext>
          </a:extLst>
        </xdr:cNvPr>
        <xdr:cNvGrpSpPr/>
      </xdr:nvGrpSpPr>
      <xdr:grpSpPr>
        <a:xfrm>
          <a:off x="0" y="4838699"/>
          <a:ext cx="1916155" cy="86400"/>
          <a:chOff x="-855581" y="7329875"/>
          <a:chExt cx="3019627" cy="127007"/>
        </a:xfrm>
      </xdr:grpSpPr>
      <xdr:sp macro="" textlink="">
        <xdr:nvSpPr>
          <xdr:cNvPr id="30" name="Rectángulo 29">
            <a:extLst>
              <a:ext uri="{FF2B5EF4-FFF2-40B4-BE49-F238E27FC236}">
                <a16:creationId xmlns:a16="http://schemas.microsoft.com/office/drawing/2014/main" id="{F7519FE0-F0BE-488F-91A9-F068A09830AF}"/>
              </a:ext>
            </a:extLst>
          </xdr:cNvPr>
          <xdr:cNvSpPr/>
        </xdr:nvSpPr>
        <xdr:spPr>
          <a:xfrm rot="5400000" flipH="1">
            <a:off x="1798103" y="7090939"/>
            <a:ext cx="127007" cy="604879"/>
          </a:xfrm>
          <a:prstGeom prst="rect">
            <a:avLst/>
          </a:prstGeom>
          <a:solidFill>
            <a:srgbClr val="0091B2"/>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p>
        </xdr:txBody>
      </xdr:sp>
      <xdr:sp macro="" textlink="">
        <xdr:nvSpPr>
          <xdr:cNvPr id="31" name="Rectángulo 30">
            <a:extLst>
              <a:ext uri="{FF2B5EF4-FFF2-40B4-BE49-F238E27FC236}">
                <a16:creationId xmlns:a16="http://schemas.microsoft.com/office/drawing/2014/main" id="{DB4DEA07-0DA5-4718-8A25-E84D4164933F}"/>
              </a:ext>
            </a:extLst>
          </xdr:cNvPr>
          <xdr:cNvSpPr/>
        </xdr:nvSpPr>
        <xdr:spPr>
          <a:xfrm rot="5400000" flipH="1">
            <a:off x="1193224" y="7090939"/>
            <a:ext cx="127007" cy="604879"/>
          </a:xfrm>
          <a:prstGeom prst="rect">
            <a:avLst/>
          </a:prstGeom>
          <a:solidFill>
            <a:schemeClr val="accent1"/>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p>
        </xdr:txBody>
      </xdr:sp>
      <xdr:sp macro="" textlink="">
        <xdr:nvSpPr>
          <xdr:cNvPr id="32" name="Rectángulo 31">
            <a:extLst>
              <a:ext uri="{FF2B5EF4-FFF2-40B4-BE49-F238E27FC236}">
                <a16:creationId xmlns:a16="http://schemas.microsoft.com/office/drawing/2014/main" id="{4DC2A904-C920-4BE3-A641-8B088DCB5366}"/>
              </a:ext>
            </a:extLst>
          </xdr:cNvPr>
          <xdr:cNvSpPr/>
        </xdr:nvSpPr>
        <xdr:spPr>
          <a:xfrm rot="5400000" flipH="1">
            <a:off x="589826" y="7090939"/>
            <a:ext cx="127007" cy="604879"/>
          </a:xfrm>
          <a:prstGeom prst="rect">
            <a:avLst/>
          </a:prstGeom>
          <a:solidFill>
            <a:srgbClr val="555559"/>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p>
        </xdr:txBody>
      </xdr:sp>
      <xdr:sp macro="" textlink="">
        <xdr:nvSpPr>
          <xdr:cNvPr id="33" name="Rectángulo 32">
            <a:extLst>
              <a:ext uri="{FF2B5EF4-FFF2-40B4-BE49-F238E27FC236}">
                <a16:creationId xmlns:a16="http://schemas.microsoft.com/office/drawing/2014/main" id="{1F43601B-5CC8-42F7-ACA3-AC7B9C40C7B6}"/>
              </a:ext>
            </a:extLst>
          </xdr:cNvPr>
          <xdr:cNvSpPr/>
        </xdr:nvSpPr>
        <xdr:spPr>
          <a:xfrm rot="5400000" flipH="1">
            <a:off x="-15054" y="7090939"/>
            <a:ext cx="127007" cy="604879"/>
          </a:xfrm>
          <a:prstGeom prst="rect">
            <a:avLst/>
          </a:prstGeom>
          <a:solidFill>
            <a:srgbClr val="509E2F"/>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p>
        </xdr:txBody>
      </xdr:sp>
      <xdr:sp macro="" textlink="">
        <xdr:nvSpPr>
          <xdr:cNvPr id="34" name="Rectángulo 33">
            <a:extLst>
              <a:ext uri="{FF2B5EF4-FFF2-40B4-BE49-F238E27FC236}">
                <a16:creationId xmlns:a16="http://schemas.microsoft.com/office/drawing/2014/main" id="{0CE60BBB-90BB-4A61-9955-7A5A0D69C738}"/>
              </a:ext>
            </a:extLst>
          </xdr:cNvPr>
          <xdr:cNvSpPr/>
        </xdr:nvSpPr>
        <xdr:spPr>
          <a:xfrm rot="5400000" flipH="1">
            <a:off x="-616645" y="7090939"/>
            <a:ext cx="127007" cy="604879"/>
          </a:xfrm>
          <a:prstGeom prst="rect">
            <a:avLst/>
          </a:prstGeom>
          <a:solidFill>
            <a:srgbClr val="A3188F"/>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p>
        </xdr:txBody>
      </xdr:sp>
    </xdr:grpSp>
    <xdr:clientData/>
  </xdr:twoCellAnchor>
  <xdr:twoCellAnchor>
    <xdr:from>
      <xdr:col>2</xdr:col>
      <xdr:colOff>352422</xdr:colOff>
      <xdr:row>23</xdr:row>
      <xdr:rowOff>0</xdr:rowOff>
    </xdr:from>
    <xdr:to>
      <xdr:col>14</xdr:col>
      <xdr:colOff>714374</xdr:colOff>
      <xdr:row>23</xdr:row>
      <xdr:rowOff>86400</xdr:rowOff>
    </xdr:to>
    <xdr:sp macro="" textlink="">
      <xdr:nvSpPr>
        <xdr:cNvPr id="35" name="Rectángulo 34">
          <a:extLst>
            <a:ext uri="{FF2B5EF4-FFF2-40B4-BE49-F238E27FC236}">
              <a16:creationId xmlns:a16="http://schemas.microsoft.com/office/drawing/2014/main" id="{86BB2F87-E77F-4800-8539-4A3A307033EA}"/>
            </a:ext>
          </a:extLst>
        </xdr:cNvPr>
        <xdr:cNvSpPr/>
      </xdr:nvSpPr>
      <xdr:spPr>
        <a:xfrm rot="5400000" flipH="1">
          <a:off x="6586198" y="2529224"/>
          <a:ext cx="86400" cy="9505952"/>
        </a:xfrm>
        <a:prstGeom prst="rect">
          <a:avLst/>
        </a:prstGeom>
        <a:solidFill>
          <a:schemeClr val="bg1"/>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E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s-ES">
            <a:solidFill>
              <a:srgbClr val="EB0128"/>
            </a:solidFill>
          </a:endParaRPr>
        </a:p>
      </xdr:txBody>
    </xdr:sp>
    <xdr:clientData/>
  </xdr:twoCellAnchor>
  <xdr:twoCellAnchor>
    <xdr:from>
      <xdr:col>8</xdr:col>
      <xdr:colOff>636493</xdr:colOff>
      <xdr:row>23</xdr:row>
      <xdr:rowOff>133910</xdr:rowOff>
    </xdr:from>
    <xdr:to>
      <xdr:col>14</xdr:col>
      <xdr:colOff>700086</xdr:colOff>
      <xdr:row>26</xdr:row>
      <xdr:rowOff>155649</xdr:rowOff>
    </xdr:to>
    <xdr:sp macro="" textlink="">
      <xdr:nvSpPr>
        <xdr:cNvPr id="42" name="CuadroTexto 30">
          <a:extLst>
            <a:ext uri="{FF2B5EF4-FFF2-40B4-BE49-F238E27FC236}">
              <a16:creationId xmlns:a16="http://schemas.microsoft.com/office/drawing/2014/main" id="{EC020BD9-62F8-4E63-8DA0-4F6E69C7B61C}"/>
            </a:ext>
          </a:extLst>
        </xdr:cNvPr>
        <xdr:cNvSpPr txBox="1"/>
      </xdr:nvSpPr>
      <xdr:spPr>
        <a:xfrm>
          <a:off x="6732493" y="7372910"/>
          <a:ext cx="4635593" cy="593239"/>
        </a:xfrm>
        <a:prstGeom prst="rect">
          <a:avLst/>
        </a:prstGeom>
        <a:noFill/>
      </xdr:spPr>
      <xdr:txBody>
        <a:bodyPr wrap="square" rtlCol="0">
          <a:spAutoFit/>
        </a:bodyPr>
        <a:lstStyle>
          <a:defPPr>
            <a:defRPr lang="es-C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endParaRPr lang="es-ES" sz="800" i="1">
            <a:solidFill>
              <a:schemeClr val="bg1"/>
            </a:solidFill>
          </a:endParaRPr>
        </a:p>
        <a:p>
          <a:pPr algn="r"/>
          <a:r>
            <a:rPr lang="es-ES" sz="800" b="1">
              <a:solidFill>
                <a:schemeClr val="bg1"/>
              </a:solidFill>
            </a:rPr>
            <a:t>SERVICIO NACIONAL DE TURISMO</a:t>
          </a:r>
          <a:endParaRPr lang="es-ES" sz="800">
            <a:solidFill>
              <a:schemeClr val="bg1"/>
            </a:solidFill>
          </a:endParaRPr>
        </a:p>
        <a:p>
          <a:pPr algn="r"/>
          <a:r>
            <a:rPr lang="es-ES" sz="800" i="1">
              <a:solidFill>
                <a:schemeClr val="bg1"/>
              </a:solidFill>
            </a:rPr>
            <a:t>Departamento de Estadísticas</a:t>
          </a:r>
          <a:endParaRPr lang="es-ES" sz="800">
            <a:solidFill>
              <a:schemeClr val="bg1"/>
            </a:solidFill>
          </a:endParaRPr>
        </a:p>
        <a:p>
          <a:pPr algn="r"/>
          <a:r>
            <a:rPr lang="es-ES" sz="800" i="1">
              <a:solidFill>
                <a:schemeClr val="bg1"/>
              </a:solidFill>
            </a:rPr>
            <a:t>http://www.sernatur.cl</a:t>
          </a:r>
          <a:endParaRPr lang="es-ES" sz="800">
            <a:solidFill>
              <a:schemeClr val="bg1"/>
            </a:solidFill>
          </a:endParaRPr>
        </a:p>
      </xdr:txBody>
    </xdr:sp>
    <xdr:clientData/>
  </xdr:twoCellAnchor>
  <xdr:twoCellAnchor editAs="oneCell">
    <xdr:from>
      <xdr:col>0</xdr:col>
      <xdr:colOff>0</xdr:colOff>
      <xdr:row>23</xdr:row>
      <xdr:rowOff>95250</xdr:rowOff>
    </xdr:from>
    <xdr:to>
      <xdr:col>2</xdr:col>
      <xdr:colOff>310457</xdr:colOff>
      <xdr:row>27</xdr:row>
      <xdr:rowOff>70124</xdr:rowOff>
    </xdr:to>
    <xdr:pic>
      <xdr:nvPicPr>
        <xdr:cNvPr id="43" name="Imagen 42">
          <a:extLst>
            <a:ext uri="{FF2B5EF4-FFF2-40B4-BE49-F238E27FC236}">
              <a16:creationId xmlns:a16="http://schemas.microsoft.com/office/drawing/2014/main" id="{9EE56F13-4E99-4D36-B42A-6EF4C263E42D}"/>
            </a:ext>
          </a:extLst>
        </xdr:cNvPr>
        <xdr:cNvPicPr>
          <a:picLocks noChangeAspect="1"/>
        </xdr:cNvPicPr>
      </xdr:nvPicPr>
      <xdr:blipFill>
        <a:blip xmlns:r="http://schemas.openxmlformats.org/officeDocument/2006/relationships" r:embed="rId2"/>
        <a:stretch>
          <a:fillRect/>
        </a:stretch>
      </xdr:blipFill>
      <xdr:spPr>
        <a:xfrm>
          <a:off x="0" y="7334250"/>
          <a:ext cx="1834457" cy="736873"/>
        </a:xfrm>
        <a:prstGeom prst="rect">
          <a:avLst/>
        </a:prstGeom>
      </xdr:spPr>
    </xdr:pic>
    <xdr:clientData/>
  </xdr:twoCellAnchor>
  <xdr:twoCellAnchor>
    <xdr:from>
      <xdr:col>2</xdr:col>
      <xdr:colOff>714376</xdr:colOff>
      <xdr:row>23</xdr:row>
      <xdr:rowOff>119063</xdr:rowOff>
    </xdr:from>
    <xdr:to>
      <xdr:col>6</xdr:col>
      <xdr:colOff>544928</xdr:colOff>
      <xdr:row>26</xdr:row>
      <xdr:rowOff>140802</xdr:rowOff>
    </xdr:to>
    <xdr:sp macro="" textlink="">
      <xdr:nvSpPr>
        <xdr:cNvPr id="46" name="CuadroTexto 9">
          <a:extLst>
            <a:ext uri="{FF2B5EF4-FFF2-40B4-BE49-F238E27FC236}">
              <a16:creationId xmlns:a16="http://schemas.microsoft.com/office/drawing/2014/main" id="{66CAF6FB-608E-4256-AAA5-B84A85CAE03B}"/>
            </a:ext>
          </a:extLst>
        </xdr:cNvPr>
        <xdr:cNvSpPr txBox="1"/>
      </xdr:nvSpPr>
      <xdr:spPr>
        <a:xfrm>
          <a:off x="2238376" y="7358063"/>
          <a:ext cx="2878552" cy="593239"/>
        </a:xfrm>
        <a:prstGeom prst="rect">
          <a:avLst/>
        </a:prstGeom>
        <a:noFill/>
      </xdr:spPr>
      <xdr:txBody>
        <a:bodyPr wrap="square" rtlCol="0">
          <a:spAutoFit/>
        </a:bodyPr>
        <a:lstStyle>
          <a:defPPr>
            <a:defRPr lang="es-E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s-ES" sz="800">
            <a:solidFill>
              <a:schemeClr val="bg1"/>
            </a:solidFill>
          </a:endParaRPr>
        </a:p>
        <a:p>
          <a:r>
            <a:rPr lang="es-ES" sz="800" b="1">
              <a:solidFill>
                <a:schemeClr val="bg1"/>
              </a:solidFill>
            </a:rPr>
            <a:t>SUBSECRETARIA DE TURISMO</a:t>
          </a:r>
          <a:endParaRPr lang="es-ES" sz="800">
            <a:solidFill>
              <a:schemeClr val="bg1"/>
            </a:solidFill>
          </a:endParaRPr>
        </a:p>
        <a:p>
          <a:r>
            <a:rPr lang="es-ES" sz="800" i="1">
              <a:solidFill>
                <a:schemeClr val="bg1"/>
              </a:solidFill>
            </a:rPr>
            <a:t>División de Estudios</a:t>
          </a:r>
          <a:r>
            <a:rPr lang="es-ES" sz="800" i="1" baseline="0">
              <a:solidFill>
                <a:schemeClr val="bg1"/>
              </a:solidFill>
            </a:rPr>
            <a:t> y Territorio</a:t>
          </a:r>
          <a:endParaRPr lang="es-ES" sz="800">
            <a:solidFill>
              <a:schemeClr val="bg1"/>
            </a:solidFill>
          </a:endParaRPr>
        </a:p>
        <a:p>
          <a:r>
            <a:rPr lang="es-ES" sz="800" i="1">
              <a:solidFill>
                <a:schemeClr val="bg1"/>
              </a:solidFill>
            </a:rPr>
            <a:t>http://www.subturismo.gob.cl</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104775</xdr:colOff>
      <xdr:row>2</xdr:row>
      <xdr:rowOff>19050</xdr:rowOff>
    </xdr:to>
    <xdr:sp macro="" textlink="">
      <xdr:nvSpPr>
        <xdr:cNvPr id="3" name="3 Bisel">
          <a:hlinkClick xmlns:r="http://schemas.openxmlformats.org/officeDocument/2006/relationships" r:id="rId1"/>
          <a:extLst>
            <a:ext uri="{FF2B5EF4-FFF2-40B4-BE49-F238E27FC236}">
              <a16:creationId xmlns:a16="http://schemas.microsoft.com/office/drawing/2014/main" id="{00000000-0008-0000-0100-000003000000}"/>
            </a:ext>
          </a:extLst>
        </xdr:cNvPr>
        <xdr:cNvSpPr/>
      </xdr:nvSpPr>
      <xdr:spPr>
        <a:xfrm>
          <a:off x="0" y="0"/>
          <a:ext cx="885825" cy="400050"/>
        </a:xfrm>
        <a:prstGeom prst="bevel">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ES" sz="1100" b="1" u="sng" baseline="0">
              <a:latin typeface="+mn-lt"/>
            </a:rPr>
            <a:t>INDICE</a:t>
          </a:r>
          <a:r>
            <a:rPr lang="es-ES" sz="1100" b="1" u="sng" baseline="0">
              <a:latin typeface="Arial Narrow" pitchFamily="34" charset="0"/>
            </a:rPr>
            <a:t> </a:t>
          </a:r>
          <a:endParaRPr lang="es-ES" sz="1100" b="1" u="sng">
            <a:latin typeface="Arial Narrow"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123825</xdr:colOff>
      <xdr:row>2</xdr:row>
      <xdr:rowOff>28575</xdr:rowOff>
    </xdr:to>
    <xdr:sp macro="" textlink="">
      <xdr:nvSpPr>
        <xdr:cNvPr id="2" name="3 Bisel">
          <a:hlinkClick xmlns:r="http://schemas.openxmlformats.org/officeDocument/2006/relationships" r:id="rId1"/>
          <a:extLst>
            <a:ext uri="{FF2B5EF4-FFF2-40B4-BE49-F238E27FC236}">
              <a16:creationId xmlns:a16="http://schemas.microsoft.com/office/drawing/2014/main" id="{50EC0667-EC81-4658-995D-305F849BF00E}"/>
            </a:ext>
          </a:extLst>
        </xdr:cNvPr>
        <xdr:cNvSpPr/>
      </xdr:nvSpPr>
      <xdr:spPr>
        <a:xfrm>
          <a:off x="0" y="0"/>
          <a:ext cx="885825" cy="409575"/>
        </a:xfrm>
        <a:prstGeom prst="bevel">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ES" sz="1100" b="1" u="sng">
              <a:latin typeface="+mn-lt"/>
            </a:rPr>
            <a:t>INDICE</a:t>
          </a:r>
          <a:r>
            <a:rPr lang="es-ES" sz="1100" b="1" u="sng" baseline="0">
              <a:latin typeface="+mn-lt"/>
            </a:rPr>
            <a:t> </a:t>
          </a:r>
          <a:endParaRPr lang="es-ES" sz="1100" b="1" u="sng">
            <a:latin typeface="+mn-l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123825</xdr:colOff>
      <xdr:row>2</xdr:row>
      <xdr:rowOff>28575</xdr:rowOff>
    </xdr:to>
    <xdr:sp macro="" textlink="">
      <xdr:nvSpPr>
        <xdr:cNvPr id="2" name="3 Bisel">
          <a:hlinkClick xmlns:r="http://schemas.openxmlformats.org/officeDocument/2006/relationships" r:id="rId1"/>
          <a:extLst>
            <a:ext uri="{FF2B5EF4-FFF2-40B4-BE49-F238E27FC236}">
              <a16:creationId xmlns:a16="http://schemas.microsoft.com/office/drawing/2014/main" id="{89532BFB-CE35-4431-B4BF-72E910881725}"/>
            </a:ext>
          </a:extLst>
        </xdr:cNvPr>
        <xdr:cNvSpPr/>
      </xdr:nvSpPr>
      <xdr:spPr>
        <a:xfrm>
          <a:off x="0" y="0"/>
          <a:ext cx="885825" cy="409575"/>
        </a:xfrm>
        <a:prstGeom prst="bevel">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ES" sz="1100" b="1" u="sng">
              <a:latin typeface="+mn-lt"/>
            </a:rPr>
            <a:t>INDICE</a:t>
          </a:r>
          <a:r>
            <a:rPr lang="es-ES" sz="1100" b="1" u="sng" baseline="0">
              <a:latin typeface="+mn-lt"/>
            </a:rPr>
            <a:t> </a:t>
          </a:r>
          <a:endParaRPr lang="es-ES" sz="1100" b="1" u="sng">
            <a:latin typeface="+mn-l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123825</xdr:colOff>
      <xdr:row>2</xdr:row>
      <xdr:rowOff>28575</xdr:rowOff>
    </xdr:to>
    <xdr:sp macro="" textlink="">
      <xdr:nvSpPr>
        <xdr:cNvPr id="2" name="3 Bisel">
          <a:hlinkClick xmlns:r="http://schemas.openxmlformats.org/officeDocument/2006/relationships" r:id="rId1"/>
          <a:extLst>
            <a:ext uri="{FF2B5EF4-FFF2-40B4-BE49-F238E27FC236}">
              <a16:creationId xmlns:a16="http://schemas.microsoft.com/office/drawing/2014/main" id="{80F4B3EB-E0E0-455D-8537-E1569DAF9C6B}"/>
            </a:ext>
          </a:extLst>
        </xdr:cNvPr>
        <xdr:cNvSpPr/>
      </xdr:nvSpPr>
      <xdr:spPr>
        <a:xfrm>
          <a:off x="0" y="0"/>
          <a:ext cx="885825" cy="409575"/>
        </a:xfrm>
        <a:prstGeom prst="bevel">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ES" sz="1100" b="1" u="sng">
              <a:latin typeface="+mn-lt"/>
            </a:rPr>
            <a:t>INDICE</a:t>
          </a:r>
          <a:r>
            <a:rPr lang="es-ES" sz="1100" b="1" u="sng" baseline="0">
              <a:latin typeface="+mn-lt"/>
            </a:rPr>
            <a:t> </a:t>
          </a:r>
          <a:endParaRPr lang="es-ES" sz="1100" b="1" u="sng">
            <a:latin typeface="+mn-l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123825</xdr:colOff>
      <xdr:row>2</xdr:row>
      <xdr:rowOff>28575</xdr:rowOff>
    </xdr:to>
    <xdr:sp macro="" textlink="">
      <xdr:nvSpPr>
        <xdr:cNvPr id="2" name="3 Bisel">
          <a:hlinkClick xmlns:r="http://schemas.openxmlformats.org/officeDocument/2006/relationships" r:id="rId1"/>
          <a:extLst>
            <a:ext uri="{FF2B5EF4-FFF2-40B4-BE49-F238E27FC236}">
              <a16:creationId xmlns:a16="http://schemas.microsoft.com/office/drawing/2014/main" id="{36BFBD99-FF39-4059-8FFB-F33A1B045D7D}"/>
            </a:ext>
          </a:extLst>
        </xdr:cNvPr>
        <xdr:cNvSpPr/>
      </xdr:nvSpPr>
      <xdr:spPr>
        <a:xfrm>
          <a:off x="0" y="0"/>
          <a:ext cx="885825" cy="409575"/>
        </a:xfrm>
        <a:prstGeom prst="bevel">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ES" sz="1100" b="1" u="sng">
              <a:latin typeface="+mn-lt"/>
            </a:rPr>
            <a:t>INDICE</a:t>
          </a:r>
          <a:r>
            <a:rPr lang="es-ES" sz="1100" b="1" u="sng" baseline="0">
              <a:latin typeface="+mn-lt"/>
            </a:rPr>
            <a:t> </a:t>
          </a:r>
          <a:endParaRPr lang="es-ES" sz="1100" b="1" u="sng">
            <a:latin typeface="+mn-l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123825</xdr:colOff>
      <xdr:row>2</xdr:row>
      <xdr:rowOff>19050</xdr:rowOff>
    </xdr:to>
    <xdr:sp macro="" textlink="">
      <xdr:nvSpPr>
        <xdr:cNvPr id="2" name="3 Bisel">
          <a:hlinkClick xmlns:r="http://schemas.openxmlformats.org/officeDocument/2006/relationships" r:id="rId1"/>
          <a:extLst>
            <a:ext uri="{FF2B5EF4-FFF2-40B4-BE49-F238E27FC236}">
              <a16:creationId xmlns:a16="http://schemas.microsoft.com/office/drawing/2014/main" id="{4DAC2DB2-B998-4FA0-B9EA-DE579DF4C37F}"/>
            </a:ext>
          </a:extLst>
        </xdr:cNvPr>
        <xdr:cNvSpPr/>
      </xdr:nvSpPr>
      <xdr:spPr>
        <a:xfrm>
          <a:off x="0" y="0"/>
          <a:ext cx="885825" cy="400050"/>
        </a:xfrm>
        <a:prstGeom prst="bevel">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ES" sz="1100" b="1" u="sng" baseline="0">
              <a:latin typeface="+mn-lt"/>
            </a:rPr>
            <a:t>INDICE</a:t>
          </a:r>
          <a:r>
            <a:rPr lang="es-ES" sz="1100" b="1" u="sng" baseline="0">
              <a:latin typeface="Arial Narrow" pitchFamily="34" charset="0"/>
            </a:rPr>
            <a:t> </a:t>
          </a:r>
          <a:endParaRPr lang="es-ES" sz="1100" b="1" u="sng">
            <a:latin typeface="Arial Narrow" pitchFamily="34" charset="0"/>
          </a:endParaRPr>
        </a:p>
      </xdr:txBody>
    </xdr:sp>
    <xdr:clientData/>
  </xdr:twoCellAnchor>
  <xdr:twoCellAnchor>
    <xdr:from>
      <xdr:col>2</xdr:col>
      <xdr:colOff>283572</xdr:colOff>
      <xdr:row>3</xdr:row>
      <xdr:rowOff>94155</xdr:rowOff>
    </xdr:from>
    <xdr:to>
      <xdr:col>17</xdr:col>
      <xdr:colOff>5963</xdr:colOff>
      <xdr:row>3</xdr:row>
      <xdr:rowOff>171030</xdr:rowOff>
    </xdr:to>
    <xdr:grpSp>
      <xdr:nvGrpSpPr>
        <xdr:cNvPr id="3" name="Grupo 2">
          <a:extLst>
            <a:ext uri="{FF2B5EF4-FFF2-40B4-BE49-F238E27FC236}">
              <a16:creationId xmlns:a16="http://schemas.microsoft.com/office/drawing/2014/main" id="{C3E6A648-922F-411E-AA40-E57389E56790}"/>
            </a:ext>
          </a:extLst>
        </xdr:cNvPr>
        <xdr:cNvGrpSpPr/>
      </xdr:nvGrpSpPr>
      <xdr:grpSpPr>
        <a:xfrm>
          <a:off x="1851115" y="681984"/>
          <a:ext cx="11446305" cy="76875"/>
          <a:chOff x="609600" y="495288"/>
          <a:chExt cx="12625076" cy="86400"/>
        </a:xfrm>
      </xdr:grpSpPr>
      <xdr:grpSp>
        <xdr:nvGrpSpPr>
          <xdr:cNvPr id="4" name="Agrupar 12">
            <a:extLst>
              <a:ext uri="{FF2B5EF4-FFF2-40B4-BE49-F238E27FC236}">
                <a16:creationId xmlns:a16="http://schemas.microsoft.com/office/drawing/2014/main" id="{BB0752C1-6F83-B7BF-81B5-7C889EE4CA31}"/>
              </a:ext>
            </a:extLst>
          </xdr:cNvPr>
          <xdr:cNvGrpSpPr/>
        </xdr:nvGrpSpPr>
        <xdr:grpSpPr>
          <a:xfrm>
            <a:off x="609600" y="495318"/>
            <a:ext cx="2781300" cy="85726"/>
            <a:chOff x="-855581" y="7329874"/>
            <a:chExt cx="3019627" cy="127008"/>
          </a:xfrm>
        </xdr:grpSpPr>
        <xdr:sp macro="" textlink="">
          <xdr:nvSpPr>
            <xdr:cNvPr id="6" name="Rectángulo 5">
              <a:extLst>
                <a:ext uri="{FF2B5EF4-FFF2-40B4-BE49-F238E27FC236}">
                  <a16:creationId xmlns:a16="http://schemas.microsoft.com/office/drawing/2014/main" id="{A9DF57B8-8A8F-75EE-BC7B-0D72E7F23C4E}"/>
                </a:ext>
              </a:extLst>
            </xdr:cNvPr>
            <xdr:cNvSpPr/>
          </xdr:nvSpPr>
          <xdr:spPr>
            <a:xfrm rot="5400000" flipH="1">
              <a:off x="1798103" y="7090939"/>
              <a:ext cx="127007" cy="604879"/>
            </a:xfrm>
            <a:prstGeom prst="rect">
              <a:avLst/>
            </a:prstGeom>
            <a:solidFill>
              <a:srgbClr val="0091B2"/>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p>
          </xdr:txBody>
        </xdr:sp>
        <xdr:sp macro="" textlink="">
          <xdr:nvSpPr>
            <xdr:cNvPr id="7" name="Rectángulo 6">
              <a:extLst>
                <a:ext uri="{FF2B5EF4-FFF2-40B4-BE49-F238E27FC236}">
                  <a16:creationId xmlns:a16="http://schemas.microsoft.com/office/drawing/2014/main" id="{BF090D8E-BCE9-D412-E022-FB16D07E0C8D}"/>
                </a:ext>
              </a:extLst>
            </xdr:cNvPr>
            <xdr:cNvSpPr/>
          </xdr:nvSpPr>
          <xdr:spPr>
            <a:xfrm rot="5400000" flipH="1">
              <a:off x="1193224" y="7090939"/>
              <a:ext cx="127007" cy="604879"/>
            </a:xfrm>
            <a:prstGeom prst="rect">
              <a:avLst/>
            </a:prstGeom>
            <a:solidFill>
              <a:schemeClr val="accent1"/>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p>
          </xdr:txBody>
        </xdr:sp>
        <xdr:sp macro="" textlink="">
          <xdr:nvSpPr>
            <xdr:cNvPr id="8" name="Rectángulo 7">
              <a:extLst>
                <a:ext uri="{FF2B5EF4-FFF2-40B4-BE49-F238E27FC236}">
                  <a16:creationId xmlns:a16="http://schemas.microsoft.com/office/drawing/2014/main" id="{89A6F25A-39FB-84DF-291A-ABE73C1C137D}"/>
                </a:ext>
              </a:extLst>
            </xdr:cNvPr>
            <xdr:cNvSpPr/>
          </xdr:nvSpPr>
          <xdr:spPr>
            <a:xfrm rot="5400000" flipH="1">
              <a:off x="589826" y="7090939"/>
              <a:ext cx="127007" cy="604879"/>
            </a:xfrm>
            <a:prstGeom prst="rect">
              <a:avLst/>
            </a:prstGeom>
            <a:solidFill>
              <a:srgbClr val="555559"/>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p>
          </xdr:txBody>
        </xdr:sp>
        <xdr:sp macro="" textlink="">
          <xdr:nvSpPr>
            <xdr:cNvPr id="9" name="Rectángulo 8">
              <a:extLst>
                <a:ext uri="{FF2B5EF4-FFF2-40B4-BE49-F238E27FC236}">
                  <a16:creationId xmlns:a16="http://schemas.microsoft.com/office/drawing/2014/main" id="{19912E4E-D53C-BC4E-109A-2A059BE236E4}"/>
                </a:ext>
              </a:extLst>
            </xdr:cNvPr>
            <xdr:cNvSpPr/>
          </xdr:nvSpPr>
          <xdr:spPr>
            <a:xfrm rot="5400000" flipH="1">
              <a:off x="-15054" y="7090939"/>
              <a:ext cx="127007" cy="604879"/>
            </a:xfrm>
            <a:prstGeom prst="rect">
              <a:avLst/>
            </a:prstGeom>
            <a:solidFill>
              <a:srgbClr val="509E2F"/>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p>
          </xdr:txBody>
        </xdr:sp>
        <xdr:sp macro="" textlink="">
          <xdr:nvSpPr>
            <xdr:cNvPr id="10" name="Rectángulo 9">
              <a:extLst>
                <a:ext uri="{FF2B5EF4-FFF2-40B4-BE49-F238E27FC236}">
                  <a16:creationId xmlns:a16="http://schemas.microsoft.com/office/drawing/2014/main" id="{F12E0393-63D6-F54F-7D1D-61C2881FA596}"/>
                </a:ext>
              </a:extLst>
            </xdr:cNvPr>
            <xdr:cNvSpPr/>
          </xdr:nvSpPr>
          <xdr:spPr>
            <a:xfrm rot="5400000" flipH="1">
              <a:off x="-616036" y="7090329"/>
              <a:ext cx="125789" cy="604879"/>
            </a:xfrm>
            <a:prstGeom prst="rect">
              <a:avLst/>
            </a:prstGeom>
            <a:solidFill>
              <a:srgbClr val="A3188F"/>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p>
          </xdr:txBody>
        </xdr:sp>
      </xdr:grpSp>
      <xdr:sp macro="" textlink="">
        <xdr:nvSpPr>
          <xdr:cNvPr id="5" name="Rectángulo 4">
            <a:extLst>
              <a:ext uri="{FF2B5EF4-FFF2-40B4-BE49-F238E27FC236}">
                <a16:creationId xmlns:a16="http://schemas.microsoft.com/office/drawing/2014/main" id="{5659E1D6-9B5F-B425-58FA-F6F8BEC192C3}"/>
              </a:ext>
            </a:extLst>
          </xdr:cNvPr>
          <xdr:cNvSpPr/>
        </xdr:nvSpPr>
        <xdr:spPr>
          <a:xfrm rot="16200000" flipH="1">
            <a:off x="8266166" y="-4386822"/>
            <a:ext cx="86400" cy="9850620"/>
          </a:xfrm>
          <a:prstGeom prst="rect">
            <a:avLst/>
          </a:prstGeom>
          <a:solidFill>
            <a:schemeClr val="bg1">
              <a:lumMod val="85000"/>
            </a:schemeClr>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solidFill>
                <a:srgbClr val="EB0128"/>
              </a:solidFill>
            </a:endParaRPr>
          </a:p>
        </xdr:txBody>
      </xdr:sp>
    </xdr:grpSp>
    <xdr:clientData/>
  </xdr:twoCellAnchor>
</xdr:wsDr>
</file>

<file path=xl/theme/theme1.xml><?xml version="1.0" encoding="utf-8"?>
<a:theme xmlns:a="http://schemas.openxmlformats.org/drawingml/2006/main" name="Tema de Office">
  <a:themeElements>
    <a:clrScheme name="Colores Oscuros Kosting_V1">
      <a:dk1>
        <a:sysClr val="windowText" lastClr="000000"/>
      </a:dk1>
      <a:lt1>
        <a:sysClr val="window" lastClr="FFFFFF"/>
      </a:lt1>
      <a:dk2>
        <a:srgbClr val="004CB2"/>
      </a:dk2>
      <a:lt2>
        <a:srgbClr val="FFFFFF"/>
      </a:lt2>
      <a:accent1>
        <a:srgbClr val="EB0128"/>
      </a:accent1>
      <a:accent2>
        <a:srgbClr val="0091B2"/>
      </a:accent2>
      <a:accent3>
        <a:srgbClr val="FFA300"/>
      </a:accent3>
      <a:accent4>
        <a:srgbClr val="555559"/>
      </a:accent4>
      <a:accent5>
        <a:srgbClr val="509E2F"/>
      </a:accent5>
      <a:accent6>
        <a:srgbClr val="A51790"/>
      </a:accent6>
      <a:hlink>
        <a:srgbClr val="E35206"/>
      </a:hlink>
      <a:folHlink>
        <a:srgbClr val="563D8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6"/>
  </sheetPr>
  <dimension ref="B1:T173"/>
  <sheetViews>
    <sheetView tabSelected="1" zoomScale="80" zoomScaleNormal="80" workbookViewId="0">
      <selection activeCell="I8" sqref="I8"/>
    </sheetView>
  </sheetViews>
  <sheetFormatPr baseColWidth="10" defaultColWidth="11.44140625" defaultRowHeight="13.2" x14ac:dyDescent="0.25"/>
  <cols>
    <col min="1" max="5" width="11.44140625" style="6" customWidth="1"/>
    <col min="6" max="6" width="11.44140625" style="10" customWidth="1"/>
    <col min="7" max="15" width="11.44140625" style="6" customWidth="1"/>
    <col min="16" max="16384" width="11.44140625" style="6"/>
  </cols>
  <sheetData>
    <row r="1" spans="2:20" ht="26.25" customHeight="1" x14ac:dyDescent="0.25"/>
    <row r="2" spans="2:20" ht="26.25" customHeight="1" x14ac:dyDescent="0.25"/>
    <row r="3" spans="2:20" ht="26.25" customHeight="1" x14ac:dyDescent="0.25"/>
    <row r="4" spans="2:20" ht="26.25" customHeight="1" x14ac:dyDescent="0.25"/>
    <row r="5" spans="2:20" ht="15" customHeight="1" x14ac:dyDescent="0.25"/>
    <row r="6" spans="2:20" ht="15" customHeight="1" x14ac:dyDescent="0.25"/>
    <row r="7" spans="2:20" ht="15" customHeight="1" x14ac:dyDescent="0.25"/>
    <row r="8" spans="2:20" ht="15" customHeight="1" x14ac:dyDescent="0.25"/>
    <row r="9" spans="2:20" ht="15" customHeight="1" x14ac:dyDescent="0.25"/>
    <row r="10" spans="2:20" s="7" customFormat="1" ht="15" customHeight="1" x14ac:dyDescent="0.3">
      <c r="B10" s="11" t="s">
        <v>0</v>
      </c>
      <c r="C10" s="12" t="s">
        <v>103</v>
      </c>
      <c r="D10" s="13"/>
      <c r="E10" s="14"/>
      <c r="F10" s="14"/>
      <c r="G10" s="14"/>
      <c r="H10" s="14"/>
      <c r="I10" s="14"/>
      <c r="J10" s="15"/>
      <c r="K10" s="8"/>
    </row>
    <row r="11" spans="2:20" s="7" customFormat="1" ht="14.4" x14ac:dyDescent="0.3">
      <c r="B11" s="27"/>
      <c r="C11" s="12"/>
      <c r="D11" s="13"/>
      <c r="E11" s="14"/>
      <c r="F11" s="14"/>
      <c r="G11" s="14"/>
      <c r="H11" s="14"/>
      <c r="I11" s="14"/>
      <c r="J11" s="15"/>
      <c r="K11" s="8"/>
    </row>
    <row r="12" spans="2:20" s="7" customFormat="1" ht="15" customHeight="1" x14ac:dyDescent="0.3">
      <c r="B12" s="182" t="s">
        <v>93</v>
      </c>
      <c r="C12" s="183" t="s">
        <v>94</v>
      </c>
      <c r="D12" s="184"/>
      <c r="E12" s="184"/>
      <c r="F12" s="184"/>
      <c r="G12" s="184"/>
      <c r="H12" s="184"/>
      <c r="I12" s="184"/>
      <c r="J12" s="184"/>
      <c r="K12" s="184"/>
      <c r="L12" s="184"/>
      <c r="M12" s="184"/>
      <c r="N12" s="184"/>
    </row>
    <row r="13" spans="2:20" s="7" customFormat="1" ht="13.8" x14ac:dyDescent="0.3">
      <c r="B13" s="184"/>
      <c r="C13" s="185"/>
      <c r="D13" s="184"/>
      <c r="E13" s="184"/>
      <c r="F13" s="184"/>
      <c r="G13" s="184"/>
      <c r="H13" s="184"/>
      <c r="I13" s="184"/>
      <c r="J13" s="184"/>
      <c r="K13" s="184"/>
      <c r="L13" s="184"/>
      <c r="M13" s="184"/>
      <c r="N13" s="184"/>
    </row>
    <row r="14" spans="2:20" s="7" customFormat="1" ht="15" customHeight="1" x14ac:dyDescent="0.3">
      <c r="B14" s="182" t="s">
        <v>96</v>
      </c>
      <c r="C14" s="183" t="s">
        <v>102</v>
      </c>
      <c r="D14" s="184"/>
      <c r="E14" s="184"/>
      <c r="F14" s="184"/>
      <c r="G14" s="184"/>
      <c r="H14" s="184"/>
      <c r="I14" s="184"/>
      <c r="J14" s="184"/>
      <c r="K14" s="184"/>
      <c r="L14" s="184"/>
      <c r="M14" s="184"/>
      <c r="N14" s="184"/>
    </row>
    <row r="15" spans="2:20" s="7" customFormat="1" ht="13.8" x14ac:dyDescent="0.3">
      <c r="B15" s="184"/>
      <c r="C15" s="185"/>
      <c r="D15" s="184"/>
      <c r="E15" s="184"/>
      <c r="F15" s="184"/>
      <c r="G15" s="184"/>
      <c r="H15" s="184"/>
      <c r="I15" s="184"/>
      <c r="J15" s="184"/>
      <c r="K15" s="184"/>
      <c r="L15" s="184"/>
      <c r="M15" s="184"/>
      <c r="N15" s="184"/>
      <c r="O15" s="9"/>
      <c r="P15" s="9"/>
      <c r="Q15" s="9"/>
      <c r="R15" s="9"/>
      <c r="S15" s="9"/>
      <c r="T15" s="9"/>
    </row>
    <row r="16" spans="2:20" ht="15" customHeight="1" x14ac:dyDescent="0.3">
      <c r="B16" s="182" t="s">
        <v>97</v>
      </c>
      <c r="C16" s="183" t="s">
        <v>101</v>
      </c>
      <c r="D16" s="184"/>
      <c r="E16" s="184"/>
      <c r="F16" s="184"/>
      <c r="G16" s="184"/>
      <c r="H16" s="184"/>
      <c r="I16" s="184"/>
      <c r="J16" s="184"/>
      <c r="K16" s="184"/>
      <c r="L16" s="184"/>
      <c r="M16" s="184"/>
      <c r="N16" s="184"/>
    </row>
    <row r="17" spans="2:14" ht="13.8" x14ac:dyDescent="0.3">
      <c r="B17" s="184"/>
      <c r="C17" s="185"/>
      <c r="D17" s="184"/>
      <c r="E17" s="184"/>
      <c r="F17" s="184"/>
      <c r="G17" s="184"/>
      <c r="H17" s="184"/>
      <c r="I17" s="184"/>
      <c r="J17" s="184"/>
      <c r="K17" s="184"/>
      <c r="L17" s="184"/>
      <c r="M17" s="184"/>
      <c r="N17" s="184"/>
    </row>
    <row r="18" spans="2:14" ht="13.8" x14ac:dyDescent="0.3">
      <c r="B18" s="182" t="s">
        <v>98</v>
      </c>
      <c r="C18" s="183" t="s">
        <v>99</v>
      </c>
      <c r="D18" s="184"/>
      <c r="E18" s="184"/>
      <c r="F18" s="184"/>
      <c r="G18" s="184"/>
      <c r="H18" s="184"/>
      <c r="I18" s="184"/>
      <c r="J18" s="184"/>
      <c r="K18" s="184"/>
      <c r="L18" s="184"/>
      <c r="M18" s="184"/>
      <c r="N18" s="184"/>
    </row>
    <row r="19" spans="2:14" ht="15" customHeight="1" x14ac:dyDescent="0.3">
      <c r="D19" s="184"/>
      <c r="E19" s="184"/>
      <c r="F19" s="184"/>
      <c r="G19" s="184"/>
      <c r="H19" s="184"/>
      <c r="I19" s="184"/>
      <c r="J19" s="184"/>
      <c r="K19" s="184"/>
      <c r="L19" s="184"/>
      <c r="M19" s="184"/>
      <c r="N19" s="184"/>
    </row>
    <row r="20" spans="2:14" ht="15" customHeight="1" x14ac:dyDescent="0.3">
      <c r="B20" s="182" t="s">
        <v>57</v>
      </c>
      <c r="C20" s="183" t="s">
        <v>100</v>
      </c>
      <c r="D20" s="184"/>
      <c r="E20" s="184"/>
      <c r="F20" s="184"/>
      <c r="G20" s="184"/>
      <c r="H20" s="184"/>
      <c r="I20" s="184"/>
      <c r="J20" s="184"/>
      <c r="K20" s="184"/>
      <c r="L20" s="184"/>
      <c r="M20" s="184"/>
      <c r="N20" s="184"/>
    </row>
    <row r="21" spans="2:14" ht="15" customHeight="1" x14ac:dyDescent="0.3">
      <c r="B21" s="182"/>
      <c r="C21" s="212"/>
      <c r="D21" s="184"/>
      <c r="E21" s="184"/>
      <c r="F21" s="184"/>
      <c r="G21" s="184"/>
      <c r="H21" s="184"/>
      <c r="I21" s="184"/>
      <c r="J21" s="184"/>
      <c r="K21" s="184"/>
      <c r="L21" s="184"/>
      <c r="M21" s="184"/>
      <c r="N21" s="184"/>
    </row>
    <row r="22" spans="2:14" ht="15" customHeight="1" x14ac:dyDescent="0.3">
      <c r="B22" s="213" t="s">
        <v>104</v>
      </c>
      <c r="C22" s="212"/>
      <c r="D22" s="184"/>
      <c r="E22" s="184"/>
      <c r="F22" s="184"/>
      <c r="G22" s="184"/>
      <c r="H22" s="184"/>
      <c r="I22" s="184"/>
      <c r="J22" s="184"/>
      <c r="K22" s="184"/>
      <c r="L22" s="184"/>
      <c r="M22" s="184"/>
      <c r="N22" s="184"/>
    </row>
    <row r="23" spans="2:14" ht="15" customHeight="1" x14ac:dyDescent="0.3">
      <c r="D23" s="184"/>
      <c r="E23" s="184"/>
      <c r="F23" s="184"/>
      <c r="G23" s="184"/>
      <c r="H23" s="184"/>
      <c r="I23" s="184"/>
      <c r="J23" s="184"/>
      <c r="K23" s="184"/>
      <c r="L23" s="184"/>
      <c r="M23" s="184"/>
      <c r="N23" s="184"/>
    </row>
    <row r="24" spans="2:14" ht="15" customHeight="1" x14ac:dyDescent="0.3">
      <c r="B24" s="182"/>
      <c r="C24" s="183" t="s">
        <v>95</v>
      </c>
      <c r="D24" s="184"/>
      <c r="E24" s="184"/>
      <c r="F24" s="184"/>
      <c r="G24" s="184"/>
      <c r="H24" s="184"/>
      <c r="I24" s="184"/>
      <c r="J24" s="184"/>
      <c r="K24" s="184"/>
      <c r="L24" s="184"/>
      <c r="M24" s="184"/>
      <c r="N24" s="184"/>
    </row>
    <row r="25" spans="2:14" ht="15" customHeight="1" x14ac:dyDescent="0.25"/>
    <row r="26" spans="2:14" ht="15" customHeight="1" x14ac:dyDescent="0.25"/>
    <row r="27" spans="2:14" ht="15" customHeight="1" x14ac:dyDescent="0.25"/>
    <row r="28" spans="2:14" ht="15" customHeight="1" x14ac:dyDescent="0.25"/>
    <row r="29" spans="2:14" ht="15" customHeight="1" x14ac:dyDescent="0.25"/>
    <row r="30" spans="2:14" ht="15" customHeight="1" x14ac:dyDescent="0.25"/>
    <row r="31" spans="2:14" ht="15" customHeight="1" x14ac:dyDescent="0.25"/>
    <row r="32" spans="2:14"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sheetData>
  <hyperlinks>
    <hyperlink ref="B10" location="'C1'!A1" display="Cuadro 1" xr:uid="{00000000-0004-0000-0000-000000000000}"/>
    <hyperlink ref="C10" location="'C1'!A1" display=" RESIDENTES EN CHILE (TURISTAS) SALIDOS POR MOTIVOS TURÍSTICOS  AL EXTRANJERO Y EGRESO DE DIVISAS. ANUAL 2020." xr:uid="{00000000-0004-0000-0000-000003000000}"/>
    <hyperlink ref="B12" location="'C2'!A1" display="CUADRO 2" xr:uid="{4C126EF4-58B1-4D5F-998A-21FF948C6FF8}"/>
    <hyperlink ref="B14" location="'C3'!A1" display="CUADRO 3" xr:uid="{E257E3F2-08CE-4BE0-A08E-83792D241774}"/>
    <hyperlink ref="B16" location="'C4'!A1" display="CUADRO 4" xr:uid="{39282BF1-B63D-4D74-A228-13A466DA6AE4}"/>
    <hyperlink ref="B18" location="'C5'!A1" display="CUADRO 5" xr:uid="{7811DDB8-09D4-4205-A2E1-728BC70F2505}"/>
    <hyperlink ref="C14" location="'C3'!A1" display="LLEGADAS DE TURISTAS, PERMANENCIA, GASTO PROMEDIO DIARIO INDIVIDUAL, GASTO TOTAL INDIVIDUAL E INGRESO DE DIVISAS, SEGÚN MOTIVO DEL VIAJE" xr:uid="{82619B96-A9B2-46B6-B336-5922092AC984}"/>
    <hyperlink ref="C16" location="'C4'!A1" display="LLEGADAS DE TURISTAS, PERMANENCIA, GASTO PROMEDIO DIARIO INDIVIDUAL, GASTO TOTAL INDIVIDUAL E INGRESO DE DIVISAS, SEGÚN MOTIVO DEL VIAJE Y PAÍS DE RESIDENCIA" xr:uid="{5E51360D-A592-453E-93A5-8C952EABBDEB}"/>
    <hyperlink ref="C18" location="'C5'!A1" display="LLEGADAS DE TURISTAS, PERMANENCIA, GASTO PROMEDIO DIARIO INDIVIDUAL, GASTO TOTAL INDIVIDUAL E INGRESO DE DIVISAS, SEGÚN VIA DE ENTRADA Y MOTIVO DEL VIAJE." xr:uid="{BC75F1B8-1574-47D7-A83A-AF1ABA007E90}"/>
    <hyperlink ref="C12" location="'C2'!A1" display="LLEGADAS DE TURISTAS, PERMANENCIA, GASTO PROMEDIO DIARIO INDIVIDUAL, GASTO TOTAL INDIVIDUAL E INGRESO DE DIVISAS, SEGÚN PAÍS DE RESIDENCIA." xr:uid="{39CB91AA-2FC5-454A-B03A-DA8DB06FFA74}"/>
    <hyperlink ref="C24" location="'C5'!A1" display="PRIMER TRIMESTRE." xr:uid="{AEE52703-299B-4D72-B19A-2D228CD27674}"/>
    <hyperlink ref="B20" location="ANEXO!A1" display="ANEXO" xr:uid="{717C5849-1EA3-4684-8007-2A7AECC57E17}"/>
    <hyperlink ref="C20" location="ANEXO!A1" display=" NOTAS METODOLÓGICAS" xr:uid="{256028C9-162B-4A6A-9C24-9F3D4B47EA98}"/>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6"/>
  </sheetPr>
  <dimension ref="C1:M29"/>
  <sheetViews>
    <sheetView zoomScale="80" zoomScaleNormal="80" workbookViewId="0">
      <selection activeCell="H26" sqref="H26"/>
    </sheetView>
  </sheetViews>
  <sheetFormatPr baseColWidth="10" defaultColWidth="11.44140625" defaultRowHeight="13.8" x14ac:dyDescent="0.3"/>
  <cols>
    <col min="1" max="2" width="11.6640625" style="2" customWidth="1"/>
    <col min="3" max="3" width="27.109375" style="2" customWidth="1"/>
    <col min="4" max="4" width="15.88671875" style="4" customWidth="1"/>
    <col min="5" max="5" width="16.6640625" style="4" customWidth="1"/>
    <col min="6" max="6" width="14.109375" style="3" customWidth="1"/>
    <col min="7" max="7" width="16.33203125" style="3" customWidth="1"/>
    <col min="8" max="8" width="18.109375" style="3" customWidth="1"/>
    <col min="9" max="9" width="15.6640625" style="2" customWidth="1"/>
    <col min="10" max="10" width="14.6640625" style="2" customWidth="1"/>
    <col min="11" max="11" width="13" style="2" customWidth="1"/>
    <col min="12" max="12" width="14.5546875" style="2" customWidth="1"/>
    <col min="13" max="13" width="15.88671875" style="2" customWidth="1"/>
    <col min="14" max="16384" width="11.44140625" style="2"/>
  </cols>
  <sheetData>
    <row r="1" spans="3:13" ht="15" customHeight="1" x14ac:dyDescent="0.3"/>
    <row r="2" spans="3:13" ht="15" customHeight="1" x14ac:dyDescent="0.3">
      <c r="C2" s="16"/>
      <c r="D2" s="18"/>
      <c r="E2" s="18"/>
      <c r="F2" s="18"/>
      <c r="G2" s="18"/>
      <c r="H2" s="2"/>
    </row>
    <row r="3" spans="3:13" ht="15" customHeight="1" x14ac:dyDescent="0.3">
      <c r="C3" s="16"/>
      <c r="D3" s="18"/>
      <c r="E3" s="18"/>
      <c r="F3" s="18"/>
      <c r="G3" s="18"/>
      <c r="H3" s="2"/>
    </row>
    <row r="4" spans="3:13" ht="15" customHeight="1" x14ac:dyDescent="0.3">
      <c r="C4" s="16" t="s">
        <v>105</v>
      </c>
      <c r="D4" s="18"/>
      <c r="E4" s="18"/>
      <c r="F4" s="18"/>
      <c r="G4" s="18"/>
      <c r="H4" s="2"/>
    </row>
    <row r="5" spans="3:13" ht="15" customHeight="1" x14ac:dyDescent="0.3">
      <c r="C5" s="16" t="s">
        <v>1</v>
      </c>
      <c r="D5" s="119"/>
      <c r="E5" s="119"/>
      <c r="F5" s="17"/>
      <c r="G5" s="17"/>
      <c r="H5" s="2"/>
    </row>
    <row r="6" spans="3:13" ht="15" customHeight="1" x14ac:dyDescent="0.3">
      <c r="C6" s="1"/>
      <c r="D6" s="5"/>
      <c r="E6" s="2"/>
      <c r="H6" s="2"/>
    </row>
    <row r="7" spans="3:13" x14ac:dyDescent="0.3">
      <c r="C7" s="193" t="s">
        <v>2</v>
      </c>
      <c r="D7" s="192" t="s">
        <v>1</v>
      </c>
      <c r="E7" s="192"/>
      <c r="F7" s="192" t="s">
        <v>3</v>
      </c>
      <c r="G7" s="192"/>
      <c r="H7" s="192" t="s">
        <v>4</v>
      </c>
      <c r="I7" s="192"/>
      <c r="J7" s="188" t="s">
        <v>5</v>
      </c>
      <c r="K7" s="189"/>
      <c r="L7" s="188" t="s">
        <v>6</v>
      </c>
      <c r="M7" s="189"/>
    </row>
    <row r="8" spans="3:13" ht="10.5" customHeight="1" x14ac:dyDescent="0.3">
      <c r="C8" s="193"/>
      <c r="D8" s="192"/>
      <c r="E8" s="192"/>
      <c r="F8" s="192"/>
      <c r="G8" s="192"/>
      <c r="H8" s="192"/>
      <c r="I8" s="192"/>
      <c r="J8" s="190"/>
      <c r="K8" s="191"/>
      <c r="L8" s="190"/>
      <c r="M8" s="191"/>
    </row>
    <row r="9" spans="3:13" ht="55.5" customHeight="1" x14ac:dyDescent="0.3">
      <c r="C9" s="194"/>
      <c r="D9" s="29" t="s">
        <v>7</v>
      </c>
      <c r="E9" s="21" t="s">
        <v>8</v>
      </c>
      <c r="F9" s="29" t="s">
        <v>7</v>
      </c>
      <c r="G9" s="21" t="s">
        <v>8</v>
      </c>
      <c r="H9" s="29" t="s">
        <v>7</v>
      </c>
      <c r="I9" s="21" t="s">
        <v>8</v>
      </c>
      <c r="J9" s="29" t="s">
        <v>7</v>
      </c>
      <c r="K9" s="57" t="s">
        <v>9</v>
      </c>
      <c r="L9" s="29" t="s">
        <v>7</v>
      </c>
      <c r="M9" s="57" t="s">
        <v>9</v>
      </c>
    </row>
    <row r="10" spans="3:13" ht="12.9" customHeight="1" x14ac:dyDescent="0.3">
      <c r="C10" s="19"/>
      <c r="D10" s="3"/>
      <c r="E10" s="3"/>
      <c r="I10" s="3"/>
      <c r="J10" s="58"/>
      <c r="K10" s="59"/>
      <c r="L10" s="58"/>
      <c r="M10" s="59"/>
    </row>
    <row r="11" spans="3:13" ht="15" customHeight="1" x14ac:dyDescent="0.3">
      <c r="C11" s="20" t="s">
        <v>10</v>
      </c>
      <c r="D11" s="25">
        <f>+F11+H11+J11+L11</f>
        <v>5239233.000878673</v>
      </c>
      <c r="E11" s="25">
        <f>+G11+I11+K11+M11</f>
        <v>3118441197.0953989</v>
      </c>
      <c r="F11" s="25">
        <v>1376590</v>
      </c>
      <c r="G11" s="25">
        <v>832517168.14300001</v>
      </c>
      <c r="H11" s="25">
        <v>1012824</v>
      </c>
      <c r="I11" s="25">
        <v>603425954.53439999</v>
      </c>
      <c r="J11" s="25">
        <v>1239957.0002638355</v>
      </c>
      <c r="K11" s="25">
        <v>739172727.92907655</v>
      </c>
      <c r="L11" s="25">
        <v>1609862.0006148382</v>
      </c>
      <c r="M11" s="25">
        <v>943325346.48892236</v>
      </c>
    </row>
    <row r="12" spans="3:13" ht="15" customHeight="1" x14ac:dyDescent="0.3">
      <c r="C12" s="20"/>
      <c r="D12" s="25"/>
      <c r="E12" s="120"/>
      <c r="F12" s="25"/>
      <c r="G12" s="120"/>
      <c r="H12" s="25"/>
      <c r="I12" s="120"/>
      <c r="J12" s="25"/>
      <c r="K12" s="120"/>
      <c r="L12" s="25"/>
      <c r="M12" s="120"/>
    </row>
    <row r="13" spans="3:13" ht="15" customHeight="1" x14ac:dyDescent="0.3">
      <c r="C13" s="20" t="s">
        <v>11</v>
      </c>
      <c r="D13" s="25">
        <f>+F13+H13+J13+L13</f>
        <v>598976.4</v>
      </c>
      <c r="E13" s="25">
        <f>+G13+I13+K13+M13</f>
        <v>35134794.940247409</v>
      </c>
      <c r="F13" s="25">
        <v>160884</v>
      </c>
      <c r="G13" s="25">
        <v>19586699.553273901</v>
      </c>
      <c r="H13" s="25">
        <v>133559</v>
      </c>
      <c r="I13" s="25">
        <v>7115828.1220764192</v>
      </c>
      <c r="J13" s="25">
        <v>152457</v>
      </c>
      <c r="K13" s="25">
        <v>3709485.4705898454</v>
      </c>
      <c r="L13" s="25">
        <v>152076.4</v>
      </c>
      <c r="M13" s="25">
        <v>4722781.794307244</v>
      </c>
    </row>
    <row r="14" spans="3:13" ht="15" customHeight="1" x14ac:dyDescent="0.3">
      <c r="C14" s="19"/>
      <c r="D14" s="22"/>
      <c r="E14" s="22"/>
      <c r="F14" s="22"/>
      <c r="G14" s="22"/>
      <c r="H14" s="22"/>
      <c r="I14" s="22"/>
      <c r="J14" s="28"/>
      <c r="K14" s="28"/>
      <c r="L14" s="28"/>
      <c r="M14" s="28"/>
    </row>
    <row r="15" spans="3:13" ht="15" customHeight="1" x14ac:dyDescent="0.3">
      <c r="C15" s="23" t="s">
        <v>12</v>
      </c>
      <c r="D15" s="121">
        <f>+D11+D13</f>
        <v>5838209.4008786734</v>
      </c>
      <c r="E15" s="121">
        <f>+E11+E13</f>
        <v>3153575992.0356464</v>
      </c>
      <c r="F15" s="121">
        <f t="shared" ref="F15:I15" si="0">+F13+F11</f>
        <v>1537474</v>
      </c>
      <c r="G15" s="121">
        <f t="shared" si="0"/>
        <v>852103867.69627392</v>
      </c>
      <c r="H15" s="121">
        <f t="shared" si="0"/>
        <v>1146383</v>
      </c>
      <c r="I15" s="121">
        <f t="shared" si="0"/>
        <v>610541782.65647638</v>
      </c>
      <c r="J15" s="121">
        <v>1392414.0002638355</v>
      </c>
      <c r="K15" s="121">
        <v>742882213.39966643</v>
      </c>
      <c r="L15" s="121">
        <v>1761938.4006148381</v>
      </c>
      <c r="M15" s="121">
        <v>948048128.28322959</v>
      </c>
    </row>
    <row r="16" spans="3:13" ht="15" customHeight="1" x14ac:dyDescent="0.3">
      <c r="C16" s="19"/>
      <c r="D16" s="122"/>
      <c r="E16" s="122"/>
      <c r="F16" s="122"/>
      <c r="G16" s="122"/>
      <c r="H16" s="122"/>
      <c r="I16" s="122"/>
      <c r="J16" s="60"/>
      <c r="K16" s="61"/>
      <c r="L16" s="60"/>
      <c r="M16" s="61"/>
    </row>
    <row r="17" spans="3:13" ht="15" customHeight="1" x14ac:dyDescent="0.3">
      <c r="C17" s="20" t="s">
        <v>13</v>
      </c>
      <c r="D17" s="25"/>
      <c r="E17" s="25">
        <f>+G17+I17+K17+M17</f>
        <v>465852188.34526616</v>
      </c>
      <c r="F17" s="25"/>
      <c r="G17" s="25">
        <v>128090516.23415618</v>
      </c>
      <c r="H17" s="25"/>
      <c r="I17" s="28">
        <v>92842700.406777963</v>
      </c>
      <c r="J17" s="60"/>
      <c r="K17" s="62">
        <v>106786757.14314364</v>
      </c>
      <c r="L17" s="60"/>
      <c r="M17" s="62">
        <v>138132214.5611884</v>
      </c>
    </row>
    <row r="18" spans="3:13" ht="15" customHeight="1" x14ac:dyDescent="0.3">
      <c r="C18" s="19"/>
      <c r="D18" s="22"/>
      <c r="E18" s="22"/>
      <c r="F18" s="22"/>
      <c r="G18" s="22"/>
      <c r="H18" s="22"/>
      <c r="I18" s="22"/>
      <c r="J18" s="60"/>
      <c r="K18" s="61"/>
      <c r="L18" s="60"/>
      <c r="M18" s="61"/>
    </row>
    <row r="19" spans="3:13" ht="15" customHeight="1" x14ac:dyDescent="0.3">
      <c r="C19" s="23" t="s">
        <v>14</v>
      </c>
      <c r="D19" s="63"/>
      <c r="E19" s="63">
        <f>+E15+E17</f>
        <v>3619428180.3809128</v>
      </c>
      <c r="F19" s="63"/>
      <c r="G19" s="63">
        <f>+G17+G15</f>
        <v>980194383.93043005</v>
      </c>
      <c r="H19" s="63"/>
      <c r="I19" s="63">
        <f>+I17+I15</f>
        <v>703384483.06325436</v>
      </c>
      <c r="J19" s="63"/>
      <c r="K19" s="64">
        <v>849668970.54281008</v>
      </c>
      <c r="L19" s="63"/>
      <c r="M19" s="64">
        <v>1086180342.844418</v>
      </c>
    </row>
    <row r="21" spans="3:13" x14ac:dyDescent="0.3">
      <c r="C21" s="80" t="s">
        <v>37</v>
      </c>
      <c r="D21" s="180"/>
      <c r="E21" s="180"/>
      <c r="F21" s="180"/>
      <c r="G21" s="180"/>
      <c r="H21" s="24"/>
    </row>
    <row r="22" spans="3:13" ht="13.95" customHeight="1" x14ac:dyDescent="0.3">
      <c r="C22" s="187" t="s">
        <v>92</v>
      </c>
      <c r="D22" s="187"/>
      <c r="E22" s="187"/>
      <c r="F22" s="187"/>
      <c r="G22" s="187"/>
      <c r="H22" s="187"/>
      <c r="I22" s="187"/>
      <c r="J22" s="187"/>
      <c r="K22" s="187"/>
      <c r="L22" s="187"/>
      <c r="M22" s="187"/>
    </row>
    <row r="23" spans="3:13" ht="12.75" customHeight="1" x14ac:dyDescent="0.3">
      <c r="C23" s="187"/>
      <c r="D23" s="187"/>
      <c r="E23" s="187"/>
      <c r="F23" s="187"/>
      <c r="G23" s="187"/>
      <c r="H23" s="187"/>
      <c r="I23" s="187"/>
      <c r="J23" s="187"/>
      <c r="K23" s="187"/>
      <c r="L23" s="187"/>
      <c r="M23" s="187"/>
    </row>
    <row r="24" spans="3:13" x14ac:dyDescent="0.3">
      <c r="C24" s="181" t="s">
        <v>38</v>
      </c>
      <c r="D24" s="180"/>
      <c r="E24" s="180"/>
      <c r="F24" s="180"/>
      <c r="G24" s="180"/>
    </row>
    <row r="25" spans="3:13" x14ac:dyDescent="0.3">
      <c r="C25" s="26"/>
      <c r="E25" s="2"/>
      <c r="F25" s="2"/>
      <c r="G25" s="2"/>
      <c r="H25" s="2"/>
    </row>
    <row r="26" spans="3:13" x14ac:dyDescent="0.3">
      <c r="E26" s="2"/>
      <c r="F26" s="2"/>
      <c r="G26" s="2"/>
      <c r="H26" s="2"/>
    </row>
    <row r="27" spans="3:13" x14ac:dyDescent="0.3">
      <c r="E27" s="3"/>
    </row>
    <row r="28" spans="3:13" x14ac:dyDescent="0.3">
      <c r="F28" s="4"/>
    </row>
    <row r="29" spans="3:13" x14ac:dyDescent="0.3">
      <c r="I29" s="3"/>
      <c r="J29" s="3"/>
      <c r="K29" s="3"/>
      <c r="L29" s="3"/>
      <c r="M29" s="3"/>
    </row>
  </sheetData>
  <mergeCells count="7">
    <mergeCell ref="C22:M23"/>
    <mergeCell ref="L7:M8"/>
    <mergeCell ref="H7:I8"/>
    <mergeCell ref="C7:C9"/>
    <mergeCell ref="D7:E8"/>
    <mergeCell ref="F7:G8"/>
    <mergeCell ref="J7:K8"/>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0D28E-39A4-4A2F-86ED-76CB53E9A3B5}">
  <sheetPr>
    <tabColor theme="6"/>
  </sheetPr>
  <dimension ref="B4:W34"/>
  <sheetViews>
    <sheetView zoomScale="80" zoomScaleNormal="80" workbookViewId="0"/>
  </sheetViews>
  <sheetFormatPr baseColWidth="10" defaultColWidth="11.44140625" defaultRowHeight="14.4" x14ac:dyDescent="0.3"/>
  <cols>
    <col min="1" max="2" width="11.44140625" style="115"/>
    <col min="3" max="3" width="20.109375" style="81" customWidth="1"/>
    <col min="4" max="4" width="9.6640625" style="81" customWidth="1"/>
    <col min="5" max="5" width="12.88671875" style="81" customWidth="1"/>
    <col min="6" max="6" width="13" style="81" customWidth="1"/>
    <col min="7" max="7" width="9.5546875" style="81" customWidth="1"/>
    <col min="8" max="8" width="12" style="81" bestFit="1" customWidth="1"/>
    <col min="9" max="9" width="9.88671875" style="81" bestFit="1" customWidth="1"/>
    <col min="10" max="10" width="12.109375" style="81" customWidth="1"/>
    <col min="11" max="11" width="12.6640625" style="81" customWidth="1"/>
    <col min="12" max="12" width="11.109375" style="81" customWidth="1"/>
    <col min="13" max="13" width="12" style="81" bestFit="1" customWidth="1"/>
    <col min="14" max="14" width="9.6640625" style="81" customWidth="1"/>
    <col min="15" max="15" width="11.88671875" style="81" customWidth="1"/>
    <col min="16" max="16" width="12.33203125" style="81" customWidth="1"/>
    <col min="17" max="17" width="10.33203125" style="81" customWidth="1"/>
    <col min="18" max="18" width="10.88671875" style="81" customWidth="1"/>
    <col min="19" max="19" width="10" style="115" customWidth="1"/>
    <col min="20" max="20" width="12.44140625" style="115" customWidth="1"/>
    <col min="21" max="21" width="10" style="115" customWidth="1"/>
    <col min="22" max="22" width="10.109375" style="115" customWidth="1"/>
    <col min="23" max="23" width="10.33203125" style="115" customWidth="1"/>
    <col min="24" max="16384" width="11.44140625" style="115"/>
  </cols>
  <sheetData>
    <row r="4" spans="2:23" x14ac:dyDescent="0.3">
      <c r="C4" s="65" t="s">
        <v>15</v>
      </c>
      <c r="D4" s="65"/>
      <c r="E4" s="65"/>
      <c r="F4" s="65"/>
      <c r="G4" s="65"/>
      <c r="H4" s="65"/>
      <c r="I4" s="65"/>
      <c r="J4" s="65"/>
      <c r="K4" s="65"/>
      <c r="L4" s="65"/>
      <c r="M4" s="65"/>
      <c r="N4" s="66"/>
      <c r="O4" s="67"/>
      <c r="P4" s="67"/>
      <c r="Q4" s="67"/>
      <c r="R4" s="67"/>
    </row>
    <row r="5" spans="2:23" x14ac:dyDescent="0.3">
      <c r="C5" s="65" t="s">
        <v>1</v>
      </c>
      <c r="D5" s="65"/>
      <c r="E5" s="65"/>
      <c r="F5" s="65"/>
      <c r="G5" s="65"/>
      <c r="H5" s="65"/>
      <c r="I5" s="65"/>
      <c r="J5" s="65"/>
      <c r="K5" s="65"/>
      <c r="L5" s="65"/>
      <c r="M5" s="65"/>
      <c r="N5" s="68"/>
      <c r="O5" s="68"/>
      <c r="P5" s="68"/>
      <c r="Q5" s="68"/>
      <c r="R5" s="68"/>
    </row>
    <row r="6" spans="2:23" x14ac:dyDescent="0.3">
      <c r="C6" s="69"/>
      <c r="D6" s="69"/>
      <c r="E6" s="69"/>
      <c r="F6" s="69"/>
      <c r="G6" s="69"/>
      <c r="H6" s="69"/>
      <c r="I6" s="69"/>
      <c r="J6" s="69"/>
      <c r="K6" s="69"/>
      <c r="L6" s="69"/>
      <c r="M6" s="69"/>
      <c r="N6" s="68"/>
      <c r="O6" s="68"/>
      <c r="P6" s="68"/>
      <c r="Q6" s="68"/>
      <c r="R6" s="68"/>
    </row>
    <row r="7" spans="2:23" ht="22.95" customHeight="1" x14ac:dyDescent="0.3">
      <c r="C7" s="195" t="s">
        <v>16</v>
      </c>
      <c r="D7" s="197" t="s">
        <v>3</v>
      </c>
      <c r="E7" s="198"/>
      <c r="F7" s="198"/>
      <c r="G7" s="198"/>
      <c r="H7" s="199"/>
      <c r="I7" s="197" t="s">
        <v>4</v>
      </c>
      <c r="J7" s="198"/>
      <c r="K7" s="198"/>
      <c r="L7" s="198"/>
      <c r="M7" s="199"/>
      <c r="N7" s="197" t="s">
        <v>5</v>
      </c>
      <c r="O7" s="198"/>
      <c r="P7" s="198"/>
      <c r="Q7" s="198"/>
      <c r="R7" s="199"/>
      <c r="S7" s="200" t="s">
        <v>6</v>
      </c>
      <c r="T7" s="201"/>
      <c r="U7" s="201"/>
      <c r="V7" s="201"/>
      <c r="W7" s="202"/>
    </row>
    <row r="8" spans="2:23" ht="76.2" customHeight="1" x14ac:dyDescent="0.3">
      <c r="C8" s="196"/>
      <c r="D8" s="73" t="s">
        <v>7</v>
      </c>
      <c r="E8" s="74" t="s">
        <v>17</v>
      </c>
      <c r="F8" s="74" t="s">
        <v>18</v>
      </c>
      <c r="G8" s="74" t="s">
        <v>19</v>
      </c>
      <c r="H8" s="75" t="s">
        <v>9</v>
      </c>
      <c r="I8" s="73" t="s">
        <v>7</v>
      </c>
      <c r="J8" s="74" t="s">
        <v>17</v>
      </c>
      <c r="K8" s="74" t="s">
        <v>18</v>
      </c>
      <c r="L8" s="74" t="s">
        <v>19</v>
      </c>
      <c r="M8" s="75" t="s">
        <v>9</v>
      </c>
      <c r="N8" s="73" t="s">
        <v>7</v>
      </c>
      <c r="O8" s="74" t="s">
        <v>17</v>
      </c>
      <c r="P8" s="74" t="s">
        <v>18</v>
      </c>
      <c r="Q8" s="74" t="s">
        <v>19</v>
      </c>
      <c r="R8" s="75" t="s">
        <v>9</v>
      </c>
      <c r="S8" s="85" t="s">
        <v>7</v>
      </c>
      <c r="T8" s="86" t="s">
        <v>17</v>
      </c>
      <c r="U8" s="86" t="s">
        <v>18</v>
      </c>
      <c r="V8" s="86" t="s">
        <v>19</v>
      </c>
      <c r="W8" s="87" t="s">
        <v>9</v>
      </c>
    </row>
    <row r="9" spans="2:23" x14ac:dyDescent="0.3">
      <c r="C9" s="76"/>
      <c r="D9" s="136"/>
      <c r="E9" s="136"/>
      <c r="F9" s="136"/>
      <c r="G9" s="136"/>
      <c r="H9" s="136"/>
      <c r="I9" s="136"/>
      <c r="J9" s="136"/>
      <c r="K9" s="136"/>
      <c r="L9" s="136"/>
      <c r="M9" s="136"/>
      <c r="N9" s="137"/>
      <c r="O9" s="137"/>
      <c r="P9" s="137"/>
      <c r="Q9" s="137"/>
      <c r="R9" s="137"/>
      <c r="S9" s="138"/>
      <c r="T9" s="138"/>
      <c r="U9" s="138"/>
      <c r="V9" s="138"/>
      <c r="W9" s="138"/>
    </row>
    <row r="10" spans="2:23" ht="15" customHeight="1" x14ac:dyDescent="0.3">
      <c r="C10" s="77" t="s">
        <v>20</v>
      </c>
      <c r="D10" s="123"/>
      <c r="E10" s="123"/>
      <c r="F10" s="123"/>
      <c r="G10" s="123"/>
      <c r="H10" s="123"/>
      <c r="I10" s="123"/>
      <c r="J10" s="123"/>
      <c r="K10" s="123"/>
      <c r="L10" s="123"/>
      <c r="M10" s="123"/>
      <c r="N10" s="139">
        <v>1125975.5941864005</v>
      </c>
      <c r="O10" s="140">
        <v>8.7904395682751861</v>
      </c>
      <c r="P10" s="140">
        <v>61.652382615822752</v>
      </c>
      <c r="Q10" s="140">
        <v>541.95154362456981</v>
      </c>
      <c r="R10" s="139">
        <v>610224211.35291171</v>
      </c>
      <c r="S10" s="141">
        <v>1392741.2791023559</v>
      </c>
      <c r="T10" s="142">
        <v>9.419035558435418</v>
      </c>
      <c r="U10" s="142">
        <v>50.313347305599663</v>
      </c>
      <c r="V10" s="142">
        <v>473.9032073353556</v>
      </c>
      <c r="W10" s="141">
        <v>660024559.15495121</v>
      </c>
    </row>
    <row r="11" spans="2:23" ht="15" customHeight="1" x14ac:dyDescent="0.3">
      <c r="C11" s="78" t="s">
        <v>21</v>
      </c>
      <c r="D11" s="124"/>
      <c r="E11" s="124"/>
      <c r="F11" s="124"/>
      <c r="G11" s="124"/>
      <c r="H11" s="124"/>
      <c r="I11" s="124"/>
      <c r="J11" s="124"/>
      <c r="K11" s="124"/>
      <c r="L11" s="124"/>
      <c r="M11" s="124"/>
      <c r="N11" s="143">
        <v>427120.40312615113</v>
      </c>
      <c r="O11" s="144">
        <v>5.8540351155663766</v>
      </c>
      <c r="P11" s="144">
        <v>56.618749788587493</v>
      </c>
      <c r="Q11" s="144">
        <v>331.44814946185807</v>
      </c>
      <c r="R11" s="143">
        <v>141568267.21356565</v>
      </c>
      <c r="S11" s="145">
        <v>741680.52776393807</v>
      </c>
      <c r="T11" s="146">
        <v>5.2505671327922521</v>
      </c>
      <c r="U11" s="146">
        <v>53.448110738367802</v>
      </c>
      <c r="V11" s="146">
        <v>280.63289355271422</v>
      </c>
      <c r="W11" s="145">
        <v>208139952.5980981</v>
      </c>
    </row>
    <row r="12" spans="2:23" ht="15" customHeight="1" x14ac:dyDescent="0.3">
      <c r="C12" s="78" t="s">
        <v>22</v>
      </c>
      <c r="D12" s="124"/>
      <c r="E12" s="124"/>
      <c r="F12" s="124"/>
      <c r="G12" s="124"/>
      <c r="H12" s="124"/>
      <c r="I12" s="124"/>
      <c r="J12" s="124"/>
      <c r="K12" s="124"/>
      <c r="L12" s="124"/>
      <c r="M12" s="124"/>
      <c r="N12" s="143">
        <v>95549.61346541284</v>
      </c>
      <c r="O12" s="144">
        <v>14.428553125721651</v>
      </c>
      <c r="P12" s="144">
        <v>32.206203966253959</v>
      </c>
      <c r="Q12" s="144">
        <v>464.688924904923</v>
      </c>
      <c r="R12" s="143">
        <v>44400847.156323582</v>
      </c>
      <c r="S12" s="145">
        <v>103797.01765057351</v>
      </c>
      <c r="T12" s="146">
        <v>12.145406915533135</v>
      </c>
      <c r="U12" s="146">
        <v>36.657263101095957</v>
      </c>
      <c r="V12" s="146">
        <v>445.2173767725684</v>
      </c>
      <c r="W12" s="145">
        <v>46212235.915204264</v>
      </c>
    </row>
    <row r="13" spans="2:23" ht="15" customHeight="1" x14ac:dyDescent="0.3">
      <c r="C13" s="78" t="s">
        <v>23</v>
      </c>
      <c r="D13" s="124"/>
      <c r="E13" s="124"/>
      <c r="F13" s="124"/>
      <c r="G13" s="124"/>
      <c r="H13" s="124"/>
      <c r="I13" s="124"/>
      <c r="J13" s="124"/>
      <c r="K13" s="124"/>
      <c r="L13" s="124"/>
      <c r="M13" s="124"/>
      <c r="N13" s="143">
        <v>329630.52891141269</v>
      </c>
      <c r="O13" s="144">
        <v>6.5776401607299171</v>
      </c>
      <c r="P13" s="144">
        <v>115.10009809007843</v>
      </c>
      <c r="Q13" s="144">
        <v>757.08702770125251</v>
      </c>
      <c r="R13" s="143">
        <v>249558997.37313321</v>
      </c>
      <c r="S13" s="145">
        <v>157075.50162167376</v>
      </c>
      <c r="T13" s="146">
        <v>6.8404101347857384</v>
      </c>
      <c r="U13" s="146">
        <v>98.649448907980172</v>
      </c>
      <c r="V13" s="146">
        <v>674.80269010117536</v>
      </c>
      <c r="W13" s="145">
        <v>105994971.04329711</v>
      </c>
    </row>
    <row r="14" spans="2:23" ht="15" customHeight="1" x14ac:dyDescent="0.3">
      <c r="C14" s="78" t="s">
        <v>24</v>
      </c>
      <c r="D14" s="124"/>
      <c r="E14" s="124"/>
      <c r="F14" s="124"/>
      <c r="G14" s="124"/>
      <c r="H14" s="124"/>
      <c r="I14" s="124"/>
      <c r="J14" s="124"/>
      <c r="K14" s="124"/>
      <c r="L14" s="124"/>
      <c r="M14" s="124"/>
      <c r="N14" s="143">
        <v>43997.582886903285</v>
      </c>
      <c r="O14" s="144">
        <v>11.030486396425868</v>
      </c>
      <c r="P14" s="144">
        <v>126.18648295651208</v>
      </c>
      <c r="Q14" s="144">
        <v>1391.8982836646298</v>
      </c>
      <c r="R14" s="143">
        <v>61240160.105673037</v>
      </c>
      <c r="S14" s="145">
        <v>91621.274714560641</v>
      </c>
      <c r="T14" s="146">
        <v>11.670364578003348</v>
      </c>
      <c r="U14" s="146">
        <v>118.34337014165872</v>
      </c>
      <c r="V14" s="146">
        <v>1381.1102749427539</v>
      </c>
      <c r="W14" s="145">
        <v>126539083.9116324</v>
      </c>
    </row>
    <row r="15" spans="2:23" ht="15" customHeight="1" x14ac:dyDescent="0.3">
      <c r="B15" s="118"/>
      <c r="C15" s="78" t="s">
        <v>25</v>
      </c>
      <c r="D15" s="124"/>
      <c r="E15" s="124"/>
      <c r="F15" s="124"/>
      <c r="G15" s="124"/>
      <c r="H15" s="124"/>
      <c r="I15" s="124"/>
      <c r="J15" s="124"/>
      <c r="K15" s="124"/>
      <c r="L15" s="124"/>
      <c r="M15" s="124"/>
      <c r="N15" s="143">
        <v>5658.4111826104199</v>
      </c>
      <c r="O15" s="144">
        <v>14.637300034661461</v>
      </c>
      <c r="P15" s="144">
        <v>81.438952940978865</v>
      </c>
      <c r="Q15" s="144">
        <v>1192.0463887057829</v>
      </c>
      <c r="R15" s="143">
        <v>6745088.6160431709</v>
      </c>
      <c r="S15" s="145">
        <v>19280.944537399711</v>
      </c>
      <c r="T15" s="146">
        <v>13.764808204572894</v>
      </c>
      <c r="U15" s="146">
        <v>99.682114160498415</v>
      </c>
      <c r="V15" s="146">
        <v>1372.1051828455993</v>
      </c>
      <c r="W15" s="145">
        <v>26455483.9299247</v>
      </c>
    </row>
    <row r="16" spans="2:23" ht="15" customHeight="1" x14ac:dyDescent="0.3">
      <c r="C16" s="78" t="s">
        <v>26</v>
      </c>
      <c r="D16" s="124"/>
      <c r="E16" s="124"/>
      <c r="F16" s="124"/>
      <c r="G16" s="124"/>
      <c r="H16" s="124"/>
      <c r="I16" s="124"/>
      <c r="J16" s="124"/>
      <c r="K16" s="124"/>
      <c r="L16" s="124"/>
      <c r="M16" s="124"/>
      <c r="N16" s="143">
        <v>34032.609869248496</v>
      </c>
      <c r="O16" s="144">
        <v>22.402194535816985</v>
      </c>
      <c r="P16" s="144">
        <v>31.948603945233543</v>
      </c>
      <c r="Q16" s="144">
        <v>715.71884072889191</v>
      </c>
      <c r="R16" s="143">
        <v>24357780.082597185</v>
      </c>
      <c r="S16" s="145">
        <v>49271.556142237991</v>
      </c>
      <c r="T16" s="146">
        <v>20.707954850148237</v>
      </c>
      <c r="U16" s="146">
        <v>35.571293099676545</v>
      </c>
      <c r="V16" s="146">
        <v>736.60873146949143</v>
      </c>
      <c r="W16" s="145">
        <v>36293858.467461757</v>
      </c>
    </row>
    <row r="17" spans="2:23" ht="15" customHeight="1" x14ac:dyDescent="0.3">
      <c r="C17" s="78" t="s">
        <v>27</v>
      </c>
      <c r="D17" s="124"/>
      <c r="E17" s="124"/>
      <c r="F17" s="124"/>
      <c r="G17" s="124"/>
      <c r="H17" s="124"/>
      <c r="I17" s="124"/>
      <c r="J17" s="124"/>
      <c r="K17" s="124"/>
      <c r="L17" s="124"/>
      <c r="M17" s="124"/>
      <c r="N17" s="143">
        <v>189986.44474466189</v>
      </c>
      <c r="O17" s="144">
        <v>13.264447119899511</v>
      </c>
      <c r="P17" s="144">
        <v>32.678945150159208</v>
      </c>
      <c r="Q17" s="144">
        <v>433.46813987838311</v>
      </c>
      <c r="R17" s="143">
        <v>82353070.805575877</v>
      </c>
      <c r="S17" s="145">
        <v>230014.45667197241</v>
      </c>
      <c r="T17" s="146">
        <v>19.711600232795085</v>
      </c>
      <c r="U17" s="146">
        <v>24.347180674091337</v>
      </c>
      <c r="V17" s="146">
        <v>479.92189224332145</v>
      </c>
      <c r="W17" s="145">
        <v>110388973.28933254</v>
      </c>
    </row>
    <row r="18" spans="2:23" ht="15" customHeight="1" x14ac:dyDescent="0.3">
      <c r="C18" s="77"/>
      <c r="D18" s="123"/>
      <c r="E18" s="123"/>
      <c r="F18" s="123"/>
      <c r="G18" s="123"/>
      <c r="H18" s="123"/>
      <c r="I18" s="123"/>
      <c r="J18" s="123"/>
      <c r="K18" s="123"/>
      <c r="L18" s="123"/>
      <c r="M18" s="123"/>
      <c r="N18" s="125"/>
      <c r="O18" s="126"/>
      <c r="P18" s="126"/>
      <c r="Q18" s="126"/>
      <c r="R18" s="125"/>
      <c r="S18" s="127"/>
      <c r="T18" s="128"/>
      <c r="U18" s="128"/>
      <c r="V18" s="128"/>
      <c r="W18" s="127"/>
    </row>
    <row r="19" spans="2:23" ht="15" customHeight="1" x14ac:dyDescent="0.3">
      <c r="C19" s="77" t="s">
        <v>28</v>
      </c>
      <c r="D19" s="123"/>
      <c r="E19" s="123"/>
      <c r="F19" s="123"/>
      <c r="G19" s="123"/>
      <c r="H19" s="123"/>
      <c r="I19" s="123"/>
      <c r="J19" s="123"/>
      <c r="K19" s="123"/>
      <c r="L19" s="123"/>
      <c r="M19" s="123"/>
      <c r="N19" s="139">
        <v>87706.609957888519</v>
      </c>
      <c r="O19" s="140">
        <v>21.309117413826481</v>
      </c>
      <c r="P19" s="140">
        <v>52.651014305598572</v>
      </c>
      <c r="Q19" s="140">
        <v>1121.9466457950577</v>
      </c>
      <c r="R19" s="139">
        <v>98402136.856308356</v>
      </c>
      <c r="S19" s="141">
        <v>167065.46595504758</v>
      </c>
      <c r="T19" s="142">
        <v>17.943394671964551</v>
      </c>
      <c r="U19" s="142">
        <v>75.804281413372948</v>
      </c>
      <c r="V19" s="142">
        <v>1360.1861392248188</v>
      </c>
      <c r="W19" s="141">
        <v>227240131.13519159</v>
      </c>
    </row>
    <row r="20" spans="2:23" ht="15" customHeight="1" x14ac:dyDescent="0.3">
      <c r="B20" s="118"/>
      <c r="C20" s="78" t="s">
        <v>29</v>
      </c>
      <c r="D20" s="124"/>
      <c r="E20" s="124"/>
      <c r="F20" s="124"/>
      <c r="G20" s="124"/>
      <c r="H20" s="124"/>
      <c r="I20" s="124"/>
      <c r="J20" s="124"/>
      <c r="K20" s="124"/>
      <c r="L20" s="124"/>
      <c r="M20" s="124"/>
      <c r="N20" s="143">
        <v>10027.697258791966</v>
      </c>
      <c r="O20" s="144">
        <v>20.079066016268719</v>
      </c>
      <c r="P20" s="144">
        <v>36.776226137358549</v>
      </c>
      <c r="Q20" s="144">
        <v>738.4322724412491</v>
      </c>
      <c r="R20" s="143">
        <v>7404775.2741626371</v>
      </c>
      <c r="S20" s="145">
        <v>26722.303762159474</v>
      </c>
      <c r="T20" s="146">
        <v>20.753065676972742</v>
      </c>
      <c r="U20" s="146">
        <v>68.004433772266736</v>
      </c>
      <c r="V20" s="146">
        <v>1411.3004804011948</v>
      </c>
      <c r="W20" s="145">
        <v>37713200.136962324</v>
      </c>
    </row>
    <row r="21" spans="2:23" ht="15" customHeight="1" x14ac:dyDescent="0.3">
      <c r="C21" s="78" t="s">
        <v>30</v>
      </c>
      <c r="D21" s="124"/>
      <c r="E21" s="124"/>
      <c r="F21" s="124"/>
      <c r="G21" s="124"/>
      <c r="H21" s="124"/>
      <c r="I21" s="124"/>
      <c r="J21" s="124"/>
      <c r="K21" s="124"/>
      <c r="L21" s="124"/>
      <c r="M21" s="124"/>
      <c r="N21" s="143">
        <v>24590.633559826529</v>
      </c>
      <c r="O21" s="144">
        <v>26.249502251110357</v>
      </c>
      <c r="P21" s="144">
        <v>45.632334593100943</v>
      </c>
      <c r="Q21" s="144">
        <v>1197.8260696250236</v>
      </c>
      <c r="R21" s="143">
        <v>29455301.946556237</v>
      </c>
      <c r="S21" s="145">
        <v>32134.548349000197</v>
      </c>
      <c r="T21" s="146">
        <v>17.548955234680779</v>
      </c>
      <c r="U21" s="146">
        <v>74.285980892423837</v>
      </c>
      <c r="V21" s="146">
        <v>1303.6413532454981</v>
      </c>
      <c r="W21" s="145">
        <v>41891926.095623501</v>
      </c>
    </row>
    <row r="22" spans="2:23" ht="15" customHeight="1" x14ac:dyDescent="0.3">
      <c r="B22" s="118"/>
      <c r="C22" s="78" t="s">
        <v>31</v>
      </c>
      <c r="D22" s="124"/>
      <c r="E22" s="124"/>
      <c r="F22" s="124"/>
      <c r="G22" s="124"/>
      <c r="H22" s="124"/>
      <c r="I22" s="124"/>
      <c r="J22" s="124"/>
      <c r="K22" s="124"/>
      <c r="L22" s="124"/>
      <c r="M22" s="124"/>
      <c r="N22" s="143">
        <v>12314.335290364319</v>
      </c>
      <c r="O22" s="144">
        <v>23.794300970060878</v>
      </c>
      <c r="P22" s="144">
        <v>48.063254872088152</v>
      </c>
      <c r="Q22" s="144">
        <v>1143.6315520272103</v>
      </c>
      <c r="R22" s="143">
        <v>14083062.380302789</v>
      </c>
      <c r="S22" s="145">
        <v>23327.967977016528</v>
      </c>
      <c r="T22" s="146">
        <v>22.174759942887977</v>
      </c>
      <c r="U22" s="146">
        <v>57.643167249917894</v>
      </c>
      <c r="V22" s="146">
        <v>1278.2233961146715</v>
      </c>
      <c r="W22" s="145">
        <v>29818354.452036384</v>
      </c>
    </row>
    <row r="23" spans="2:23" ht="15" customHeight="1" x14ac:dyDescent="0.3">
      <c r="B23" s="118"/>
      <c r="C23" s="78" t="s">
        <v>32</v>
      </c>
      <c r="D23" s="124"/>
      <c r="E23" s="124"/>
      <c r="F23" s="124"/>
      <c r="G23" s="124"/>
      <c r="H23" s="124"/>
      <c r="I23" s="124"/>
      <c r="J23" s="124"/>
      <c r="K23" s="124"/>
      <c r="L23" s="124"/>
      <c r="M23" s="124"/>
      <c r="N23" s="143">
        <v>10532.650698798927</v>
      </c>
      <c r="O23" s="144">
        <v>12.844779225919876</v>
      </c>
      <c r="P23" s="144">
        <v>83.253312924845986</v>
      </c>
      <c r="Q23" s="144">
        <v>1069.3704243460679</v>
      </c>
      <c r="R23" s="143">
        <v>11263305.147263519</v>
      </c>
      <c r="S23" s="145">
        <v>20944.256778164785</v>
      </c>
      <c r="T23" s="146">
        <v>13.424636650141966</v>
      </c>
      <c r="U23" s="146">
        <v>106.51441755476991</v>
      </c>
      <c r="V23" s="146">
        <v>1429.917353674289</v>
      </c>
      <c r="W23" s="145">
        <v>29948556.226908211</v>
      </c>
    </row>
    <row r="24" spans="2:23" ht="15" customHeight="1" x14ac:dyDescent="0.3">
      <c r="B24" s="118"/>
      <c r="C24" s="78" t="s">
        <v>33</v>
      </c>
      <c r="D24" s="124"/>
      <c r="E24" s="124"/>
      <c r="F24" s="124"/>
      <c r="G24" s="124"/>
      <c r="H24" s="124"/>
      <c r="I24" s="124"/>
      <c r="J24" s="124"/>
      <c r="K24" s="124"/>
      <c r="L24" s="124"/>
      <c r="M24" s="124"/>
      <c r="N24" s="143">
        <v>8863.272929015473</v>
      </c>
      <c r="O24" s="144">
        <v>17.100013691393176</v>
      </c>
      <c r="P24" s="144">
        <v>65.789232613327783</v>
      </c>
      <c r="Q24" s="144">
        <v>1124.9967784341559</v>
      </c>
      <c r="R24" s="143">
        <v>9971153.4915250707</v>
      </c>
      <c r="S24" s="145">
        <v>11752.198159661988</v>
      </c>
      <c r="T24" s="146">
        <v>16.832766891329189</v>
      </c>
      <c r="U24" s="146">
        <v>74.111758301062466</v>
      </c>
      <c r="V24" s="146">
        <v>1247.5059513883155</v>
      </c>
      <c r="W24" s="145">
        <v>14660937.146073144</v>
      </c>
    </row>
    <row r="25" spans="2:23" ht="15" customHeight="1" x14ac:dyDescent="0.3">
      <c r="C25" s="78" t="s">
        <v>34</v>
      </c>
      <c r="D25" s="124"/>
      <c r="E25" s="124"/>
      <c r="F25" s="124"/>
      <c r="G25" s="124"/>
      <c r="H25" s="124"/>
      <c r="I25" s="124"/>
      <c r="J25" s="124"/>
      <c r="K25" s="124"/>
      <c r="L25" s="124"/>
      <c r="M25" s="124"/>
      <c r="N25" s="143">
        <v>21378.020221091305</v>
      </c>
      <c r="O25" s="144">
        <v>20.687093438988391</v>
      </c>
      <c r="P25" s="144">
        <v>59.298116166978446</v>
      </c>
      <c r="Q25" s="144">
        <v>1226.705669902271</v>
      </c>
      <c r="R25" s="143">
        <v>26224538.616498135</v>
      </c>
      <c r="S25" s="145">
        <v>52184.190929044373</v>
      </c>
      <c r="T25" s="146">
        <v>16.919702335254506</v>
      </c>
      <c r="U25" s="146">
        <v>82.912854850070914</v>
      </c>
      <c r="V25" s="146">
        <v>1402.860823829363</v>
      </c>
      <c r="W25" s="145">
        <v>73207157.077587962</v>
      </c>
    </row>
    <row r="26" spans="2:23" ht="15" customHeight="1" x14ac:dyDescent="0.3">
      <c r="C26" s="78"/>
      <c r="D26" s="124"/>
      <c r="E26" s="124"/>
      <c r="F26" s="124"/>
      <c r="G26" s="124"/>
      <c r="H26" s="124"/>
      <c r="I26" s="124"/>
      <c r="J26" s="124"/>
      <c r="K26" s="124"/>
      <c r="L26" s="124"/>
      <c r="M26" s="124"/>
      <c r="N26" s="143"/>
      <c r="O26" s="144"/>
      <c r="P26" s="144"/>
      <c r="Q26" s="144"/>
      <c r="R26" s="143"/>
      <c r="S26" s="145"/>
      <c r="T26" s="146"/>
      <c r="U26" s="146"/>
      <c r="V26" s="146"/>
      <c r="W26" s="145"/>
    </row>
    <row r="27" spans="2:23" ht="15" customHeight="1" x14ac:dyDescent="0.3">
      <c r="C27" s="77" t="s">
        <v>35</v>
      </c>
      <c r="D27" s="123"/>
      <c r="E27" s="123"/>
      <c r="F27" s="123"/>
      <c r="G27" s="123"/>
      <c r="H27" s="123"/>
      <c r="I27" s="123"/>
      <c r="J27" s="123"/>
      <c r="K27" s="123"/>
      <c r="L27" s="123"/>
      <c r="M27" s="123"/>
      <c r="N27" s="139">
        <v>26274.795853239517</v>
      </c>
      <c r="O27" s="140">
        <v>14.930241148368498</v>
      </c>
      <c r="P27" s="140">
        <v>77.867023404486872</v>
      </c>
      <c r="Q27" s="140">
        <v>1162.5734369346426</v>
      </c>
      <c r="R27" s="139">
        <v>30546379.719856769</v>
      </c>
      <c r="S27" s="141">
        <v>50055.25494469652</v>
      </c>
      <c r="T27" s="142">
        <v>13.228257737497653</v>
      </c>
      <c r="U27" s="142">
        <v>84.665377903883723</v>
      </c>
      <c r="V27" s="142">
        <v>1119.9754403552129</v>
      </c>
      <c r="W27" s="141">
        <v>56060656.198778972</v>
      </c>
    </row>
    <row r="28" spans="2:23" ht="15" customHeight="1" x14ac:dyDescent="0.3">
      <c r="C28" s="78"/>
      <c r="D28" s="124"/>
      <c r="E28" s="124"/>
      <c r="F28" s="124"/>
      <c r="G28" s="124"/>
      <c r="H28" s="124"/>
      <c r="I28" s="124"/>
      <c r="J28" s="124"/>
      <c r="K28" s="124"/>
      <c r="L28" s="124"/>
      <c r="M28" s="124"/>
      <c r="N28" s="129"/>
      <c r="O28" s="129"/>
      <c r="P28" s="129"/>
      <c r="Q28" s="129"/>
      <c r="R28" s="129"/>
      <c r="S28" s="120"/>
      <c r="T28" s="120"/>
      <c r="U28" s="120"/>
      <c r="V28" s="120"/>
      <c r="W28" s="120"/>
    </row>
    <row r="29" spans="2:23" ht="15" customHeight="1" x14ac:dyDescent="0.3">
      <c r="C29" s="79" t="s">
        <v>36</v>
      </c>
      <c r="D29" s="132">
        <v>1376590</v>
      </c>
      <c r="E29" s="133"/>
      <c r="F29" s="133"/>
      <c r="G29" s="133"/>
      <c r="H29" s="131">
        <v>832517168.14300001</v>
      </c>
      <c r="I29" s="132">
        <v>1012824</v>
      </c>
      <c r="J29" s="133"/>
      <c r="K29" s="133"/>
      <c r="L29" s="133"/>
      <c r="M29" s="131">
        <v>603425954.53439999</v>
      </c>
      <c r="N29" s="132">
        <v>1239956.9999975308</v>
      </c>
      <c r="O29" s="133">
        <v>9.8060335187808274</v>
      </c>
      <c r="P29" s="133">
        <v>60.791930772270689</v>
      </c>
      <c r="Q29" s="133">
        <v>596.12771082428776</v>
      </c>
      <c r="R29" s="131">
        <v>739172727.92907655</v>
      </c>
      <c r="S29" s="121">
        <v>1609862.0000021008</v>
      </c>
      <c r="T29" s="134">
        <v>10.422101420342672</v>
      </c>
      <c r="U29" s="134">
        <v>56.223458816284989</v>
      </c>
      <c r="V29" s="134">
        <v>585.96658998578175</v>
      </c>
      <c r="W29" s="135">
        <v>943325346.48892236</v>
      </c>
    </row>
    <row r="31" spans="2:23" x14ac:dyDescent="0.3">
      <c r="C31" s="80" t="s">
        <v>37</v>
      </c>
      <c r="D31" s="80"/>
      <c r="E31" s="80"/>
      <c r="F31" s="80"/>
      <c r="G31" s="80"/>
      <c r="H31" s="80"/>
      <c r="I31" s="80"/>
      <c r="J31" s="80"/>
      <c r="K31" s="80"/>
      <c r="L31" s="80"/>
      <c r="M31" s="80"/>
      <c r="R31" s="82"/>
    </row>
    <row r="32" spans="2:23" x14ac:dyDescent="0.3">
      <c r="C32" s="83" t="s">
        <v>38</v>
      </c>
      <c r="D32" s="83"/>
      <c r="E32" s="83"/>
      <c r="F32" s="83"/>
      <c r="G32" s="83"/>
      <c r="H32" s="83"/>
      <c r="I32" s="83"/>
      <c r="J32" s="83"/>
      <c r="K32" s="83"/>
      <c r="L32" s="83"/>
      <c r="M32" s="83"/>
      <c r="N32" s="82"/>
      <c r="R32" s="82"/>
    </row>
    <row r="33" spans="14:18" x14ac:dyDescent="0.3">
      <c r="N33" s="82"/>
      <c r="R33" s="82"/>
    </row>
    <row r="34" spans="14:18" x14ac:dyDescent="0.3">
      <c r="N34" s="82"/>
      <c r="R34" s="82"/>
    </row>
  </sheetData>
  <mergeCells count="5">
    <mergeCell ref="C7:C8"/>
    <mergeCell ref="N7:R7"/>
    <mergeCell ref="S7:W7"/>
    <mergeCell ref="I7:M7"/>
    <mergeCell ref="D7:H7"/>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1B2C2-FD6D-4A26-81AB-C6EC6412868E}">
  <sheetPr>
    <tabColor theme="6"/>
  </sheetPr>
  <dimension ref="C1:W21"/>
  <sheetViews>
    <sheetView zoomScale="80" zoomScaleNormal="80" workbookViewId="0"/>
  </sheetViews>
  <sheetFormatPr baseColWidth="10" defaultColWidth="11.44140625" defaultRowHeight="14.4" x14ac:dyDescent="0.3"/>
  <cols>
    <col min="1" max="2" width="11.44140625" style="115"/>
    <col min="3" max="3" width="25.88671875" style="115" customWidth="1"/>
    <col min="4" max="4" width="10.88671875" style="115" customWidth="1"/>
    <col min="5" max="5" width="12" style="115" customWidth="1"/>
    <col min="6" max="6" width="12.33203125" style="115" customWidth="1"/>
    <col min="7" max="7" width="10" style="115" customWidth="1"/>
    <col min="8" max="8" width="12" style="115" bestFit="1" customWidth="1"/>
    <col min="9" max="9" width="9.88671875" style="115" bestFit="1" customWidth="1"/>
    <col min="10" max="10" width="11.88671875" style="115" customWidth="1"/>
    <col min="11" max="11" width="13.44140625" style="115" customWidth="1"/>
    <col min="12" max="12" width="11" style="115" customWidth="1"/>
    <col min="13" max="13" width="12" style="115" bestFit="1" customWidth="1"/>
    <col min="14" max="14" width="9.88671875" style="115" bestFit="1" customWidth="1"/>
    <col min="15" max="15" width="12.88671875" style="115" customWidth="1"/>
    <col min="16" max="17" width="11.6640625" style="115" customWidth="1"/>
    <col min="18" max="18" width="12" style="115" bestFit="1" customWidth="1"/>
    <col min="19" max="19" width="10" style="115" customWidth="1"/>
    <col min="20" max="20" width="13.33203125" style="115" customWidth="1"/>
    <col min="21" max="21" width="11.33203125" style="115" customWidth="1"/>
    <col min="22" max="22" width="11.5546875" style="115" customWidth="1"/>
    <col min="23" max="23" width="12" style="115" bestFit="1" customWidth="1"/>
    <col min="24" max="16384" width="11.44140625" style="115"/>
  </cols>
  <sheetData>
    <row r="1" spans="3:23" x14ac:dyDescent="0.3">
      <c r="C1" s="81"/>
      <c r="D1" s="81"/>
      <c r="E1" s="81"/>
      <c r="F1" s="81"/>
      <c r="G1" s="81"/>
      <c r="H1" s="81"/>
      <c r="I1" s="81"/>
      <c r="J1" s="81"/>
      <c r="K1" s="81"/>
      <c r="L1" s="81"/>
      <c r="M1" s="81"/>
      <c r="N1" s="81"/>
      <c r="O1" s="81"/>
      <c r="P1" s="81"/>
      <c r="Q1" s="81"/>
      <c r="R1" s="81"/>
      <c r="S1" s="81"/>
    </row>
    <row r="2" spans="3:23" x14ac:dyDescent="0.3">
      <c r="C2" s="81"/>
      <c r="D2" s="81"/>
      <c r="E2" s="81"/>
      <c r="F2" s="81"/>
      <c r="G2" s="81"/>
      <c r="H2" s="81"/>
      <c r="I2" s="81"/>
      <c r="J2" s="81"/>
      <c r="K2" s="81"/>
      <c r="L2" s="81"/>
      <c r="M2" s="81"/>
      <c r="N2" s="81"/>
      <c r="O2" s="81"/>
      <c r="P2" s="81"/>
      <c r="Q2" s="81"/>
      <c r="R2" s="81"/>
      <c r="S2" s="81"/>
    </row>
    <row r="3" spans="3:23" x14ac:dyDescent="0.3">
      <c r="C3" s="81"/>
      <c r="D3" s="81"/>
      <c r="E3" s="81"/>
      <c r="F3" s="81"/>
      <c r="G3" s="81"/>
      <c r="H3" s="81"/>
      <c r="I3" s="81"/>
      <c r="J3" s="81"/>
      <c r="K3" s="81"/>
      <c r="L3" s="81"/>
      <c r="M3" s="81"/>
      <c r="N3" s="81"/>
      <c r="O3" s="81"/>
      <c r="P3" s="81"/>
      <c r="Q3" s="81"/>
      <c r="R3" s="81"/>
      <c r="S3" s="81"/>
    </row>
    <row r="4" spans="3:23" x14ac:dyDescent="0.3">
      <c r="C4" s="88" t="s">
        <v>39</v>
      </c>
      <c r="D4" s="88"/>
      <c r="E4" s="88"/>
      <c r="F4" s="88"/>
      <c r="G4" s="88"/>
      <c r="H4" s="88"/>
      <c r="I4" s="65"/>
      <c r="J4" s="65"/>
      <c r="K4" s="65"/>
      <c r="L4" s="65"/>
      <c r="M4" s="65"/>
      <c r="N4" s="179"/>
      <c r="O4" s="68"/>
      <c r="P4" s="89"/>
      <c r="Q4" s="89"/>
      <c r="R4" s="89"/>
      <c r="S4" s="81"/>
    </row>
    <row r="5" spans="3:23" x14ac:dyDescent="0.3">
      <c r="C5" s="65" t="s">
        <v>1</v>
      </c>
      <c r="D5" s="65"/>
      <c r="E5" s="65"/>
      <c r="F5" s="65"/>
      <c r="G5" s="65"/>
      <c r="H5" s="65"/>
      <c r="I5" s="65"/>
      <c r="J5" s="65"/>
      <c r="K5" s="65"/>
      <c r="L5" s="65"/>
      <c r="M5" s="65"/>
      <c r="N5" s="68"/>
      <c r="O5" s="68"/>
      <c r="P5" s="89"/>
      <c r="Q5" s="89"/>
      <c r="R5" s="89"/>
      <c r="S5" s="81"/>
    </row>
    <row r="6" spans="3:23" x14ac:dyDescent="0.3">
      <c r="C6" s="90"/>
      <c r="D6" s="90"/>
      <c r="E6" s="90"/>
      <c r="F6" s="90"/>
      <c r="G6" s="90"/>
      <c r="H6" s="90"/>
      <c r="I6" s="90"/>
      <c r="J6" s="90"/>
      <c r="K6" s="90"/>
      <c r="L6" s="90"/>
      <c r="M6" s="90"/>
      <c r="N6" s="68"/>
      <c r="O6" s="68"/>
      <c r="P6" s="89"/>
      <c r="Q6" s="89"/>
      <c r="R6" s="89"/>
      <c r="S6" s="81"/>
    </row>
    <row r="7" spans="3:23" ht="15" customHeight="1" x14ac:dyDescent="0.3">
      <c r="C7" s="203" t="s">
        <v>40</v>
      </c>
      <c r="D7" s="197" t="s">
        <v>3</v>
      </c>
      <c r="E7" s="198"/>
      <c r="F7" s="198"/>
      <c r="G7" s="198"/>
      <c r="H7" s="199"/>
      <c r="I7" s="197" t="s">
        <v>4</v>
      </c>
      <c r="J7" s="198"/>
      <c r="K7" s="198"/>
      <c r="L7" s="198"/>
      <c r="M7" s="199"/>
      <c r="N7" s="197" t="s">
        <v>5</v>
      </c>
      <c r="O7" s="198"/>
      <c r="P7" s="198"/>
      <c r="Q7" s="198"/>
      <c r="R7" s="199"/>
      <c r="S7" s="200" t="s">
        <v>6</v>
      </c>
      <c r="T7" s="201"/>
      <c r="U7" s="201"/>
      <c r="V7" s="201"/>
      <c r="W7" s="202"/>
    </row>
    <row r="8" spans="3:23" ht="69" x14ac:dyDescent="0.3">
      <c r="C8" s="204"/>
      <c r="D8" s="91" t="s">
        <v>7</v>
      </c>
      <c r="E8" s="92" t="s">
        <v>17</v>
      </c>
      <c r="F8" s="92" t="s">
        <v>18</v>
      </c>
      <c r="G8" s="92" t="s">
        <v>19</v>
      </c>
      <c r="H8" s="93" t="s">
        <v>9</v>
      </c>
      <c r="I8" s="91" t="s">
        <v>7</v>
      </c>
      <c r="J8" s="92" t="s">
        <v>17</v>
      </c>
      <c r="K8" s="92" t="s">
        <v>18</v>
      </c>
      <c r="L8" s="92" t="s">
        <v>19</v>
      </c>
      <c r="M8" s="93" t="s">
        <v>9</v>
      </c>
      <c r="N8" s="91" t="s">
        <v>7</v>
      </c>
      <c r="O8" s="92" t="s">
        <v>17</v>
      </c>
      <c r="P8" s="92" t="s">
        <v>18</v>
      </c>
      <c r="Q8" s="92" t="s">
        <v>19</v>
      </c>
      <c r="R8" s="93" t="s">
        <v>9</v>
      </c>
      <c r="S8" s="97" t="s">
        <v>7</v>
      </c>
      <c r="T8" s="98" t="s">
        <v>17</v>
      </c>
      <c r="U8" s="98" t="s">
        <v>18</v>
      </c>
      <c r="V8" s="98" t="s">
        <v>19</v>
      </c>
      <c r="W8" s="99" t="s">
        <v>9</v>
      </c>
    </row>
    <row r="9" spans="3:23" x14ac:dyDescent="0.3">
      <c r="C9" s="94"/>
      <c r="D9" s="147"/>
      <c r="E9" s="147"/>
      <c r="F9" s="147"/>
      <c r="G9" s="147"/>
      <c r="H9" s="147"/>
      <c r="I9" s="147"/>
      <c r="J9" s="147"/>
      <c r="K9" s="147"/>
      <c r="L9" s="147"/>
      <c r="M9" s="147"/>
      <c r="N9" s="149"/>
      <c r="O9" s="149"/>
      <c r="P9" s="149"/>
      <c r="Q9" s="149"/>
      <c r="R9" s="149"/>
      <c r="S9" s="150"/>
      <c r="T9" s="150"/>
      <c r="U9" s="150"/>
      <c r="V9" s="150"/>
      <c r="W9" s="150"/>
    </row>
    <row r="10" spans="3:23" ht="15" customHeight="1" x14ac:dyDescent="0.3">
      <c r="C10" s="77" t="s">
        <v>41</v>
      </c>
      <c r="D10" s="123"/>
      <c r="E10" s="123"/>
      <c r="F10" s="123"/>
      <c r="G10" s="123"/>
      <c r="H10" s="123"/>
      <c r="I10" s="123"/>
      <c r="J10" s="123"/>
      <c r="K10" s="123"/>
      <c r="L10" s="123"/>
      <c r="M10" s="123"/>
      <c r="N10" s="139">
        <v>1114611.931451903</v>
      </c>
      <c r="O10" s="140">
        <v>9.850860297228186</v>
      </c>
      <c r="P10" s="140">
        <v>55.771119536069612</v>
      </c>
      <c r="Q10" s="140">
        <v>549.39350716983517</v>
      </c>
      <c r="R10" s="139">
        <v>612360558.15370476</v>
      </c>
      <c r="S10" s="141">
        <v>1457013.8113423248</v>
      </c>
      <c r="T10" s="142">
        <v>10.598264319123674</v>
      </c>
      <c r="U10" s="142">
        <v>50.566872981010548</v>
      </c>
      <c r="V10" s="142">
        <v>535.9210856443018</v>
      </c>
      <c r="W10" s="141">
        <v>780844423.57332003</v>
      </c>
    </row>
    <row r="11" spans="3:23" ht="15" customHeight="1" x14ac:dyDescent="0.3">
      <c r="C11" s="78" t="s">
        <v>42</v>
      </c>
      <c r="D11" s="124"/>
      <c r="E11" s="124"/>
      <c r="F11" s="124"/>
      <c r="G11" s="124"/>
      <c r="H11" s="124"/>
      <c r="I11" s="124"/>
      <c r="J11" s="124"/>
      <c r="K11" s="124"/>
      <c r="L11" s="124"/>
      <c r="M11" s="124"/>
      <c r="N11" s="143">
        <v>746577.31424256484</v>
      </c>
      <c r="O11" s="144">
        <v>7.1316367602380648</v>
      </c>
      <c r="P11" s="144">
        <v>87.068456792840124</v>
      </c>
      <c r="Q11" s="144">
        <v>620.94060712101816</v>
      </c>
      <c r="R11" s="143">
        <v>463580170.76855654</v>
      </c>
      <c r="S11" s="145">
        <v>883740.59072505485</v>
      </c>
      <c r="T11" s="146">
        <v>7.8155566883157066</v>
      </c>
      <c r="U11" s="146">
        <v>78.304480780783805</v>
      </c>
      <c r="V11" s="146">
        <v>611.99310849134417</v>
      </c>
      <c r="W11" s="145">
        <v>540843151.21780145</v>
      </c>
    </row>
    <row r="12" spans="3:23" ht="15" customHeight="1" x14ac:dyDescent="0.3">
      <c r="C12" s="78" t="s">
        <v>43</v>
      </c>
      <c r="D12" s="124"/>
      <c r="E12" s="124"/>
      <c r="F12" s="124"/>
      <c r="G12" s="124"/>
      <c r="H12" s="124"/>
      <c r="I12" s="124"/>
      <c r="J12" s="124"/>
      <c r="K12" s="124"/>
      <c r="L12" s="124"/>
      <c r="M12" s="124"/>
      <c r="N12" s="143">
        <v>249817.18758835699</v>
      </c>
      <c r="O12" s="144">
        <v>19.274345327372199</v>
      </c>
      <c r="P12" s="144">
        <v>24.849237377152537</v>
      </c>
      <c r="Q12" s="144">
        <v>478.95278232908271</v>
      </c>
      <c r="R12" s="143">
        <v>119650637.06907009</v>
      </c>
      <c r="S12" s="145">
        <v>369856.91839512048</v>
      </c>
      <c r="T12" s="146">
        <v>19.274448954402697</v>
      </c>
      <c r="U12" s="146">
        <v>22.053635014175164</v>
      </c>
      <c r="V12" s="146">
        <v>425.07166233974709</v>
      </c>
      <c r="W12" s="145">
        <v>157215695.13007015</v>
      </c>
    </row>
    <row r="13" spans="3:23" ht="15" customHeight="1" x14ac:dyDescent="0.3">
      <c r="C13" s="78" t="s">
        <v>44</v>
      </c>
      <c r="D13" s="124"/>
      <c r="E13" s="124"/>
      <c r="F13" s="124"/>
      <c r="G13" s="124"/>
      <c r="H13" s="124"/>
      <c r="I13" s="124"/>
      <c r="J13" s="124"/>
      <c r="K13" s="124"/>
      <c r="L13" s="124"/>
      <c r="M13" s="124"/>
      <c r="N13" s="143">
        <v>118217.42962098047</v>
      </c>
      <c r="O13" s="144">
        <v>7.1098269024130865</v>
      </c>
      <c r="P13" s="144">
        <v>34.657419436285117</v>
      </c>
      <c r="Q13" s="144">
        <v>246.408253076314</v>
      </c>
      <c r="R13" s="143">
        <v>29129750.316077895</v>
      </c>
      <c r="S13" s="145">
        <v>203416.30222215055</v>
      </c>
      <c r="T13" s="146">
        <v>6.9124475041703182</v>
      </c>
      <c r="U13" s="146">
        <v>58.875835047241949</v>
      </c>
      <c r="V13" s="146">
        <v>406.97611902825173</v>
      </c>
      <c r="W13" s="145">
        <v>82785577.225448504</v>
      </c>
    </row>
    <row r="14" spans="3:23" ht="15" customHeight="1" x14ac:dyDescent="0.3">
      <c r="C14" s="78" t="s">
        <v>45</v>
      </c>
      <c r="D14" s="124"/>
      <c r="E14" s="124"/>
      <c r="F14" s="124"/>
      <c r="G14" s="124"/>
      <c r="H14" s="124"/>
      <c r="I14" s="124"/>
      <c r="J14" s="124"/>
      <c r="K14" s="124"/>
      <c r="L14" s="124"/>
      <c r="M14" s="124"/>
      <c r="N14" s="143"/>
      <c r="O14" s="144"/>
      <c r="P14" s="144"/>
      <c r="Q14" s="144"/>
      <c r="R14" s="143"/>
      <c r="S14" s="145"/>
      <c r="T14" s="146"/>
      <c r="U14" s="146"/>
      <c r="V14" s="146"/>
      <c r="W14" s="145"/>
    </row>
    <row r="15" spans="3:23" ht="15" customHeight="1" x14ac:dyDescent="0.3">
      <c r="C15" s="77" t="s">
        <v>46</v>
      </c>
      <c r="D15" s="123"/>
      <c r="E15" s="123"/>
      <c r="F15" s="123"/>
      <c r="G15" s="123"/>
      <c r="H15" s="123"/>
      <c r="I15" s="123"/>
      <c r="J15" s="123"/>
      <c r="K15" s="123"/>
      <c r="L15" s="123"/>
      <c r="M15" s="123"/>
      <c r="N15" s="139">
        <v>125345.0685456263</v>
      </c>
      <c r="O15" s="140">
        <v>9.4074182187474786</v>
      </c>
      <c r="P15" s="140">
        <v>107.54326803354147</v>
      </c>
      <c r="Q15" s="140">
        <v>1011.7044990023804</v>
      </c>
      <c r="R15" s="139">
        <v>126812169.77537203</v>
      </c>
      <c r="S15" s="141">
        <v>152848.18865977426</v>
      </c>
      <c r="T15" s="142">
        <v>8.7428418961010603</v>
      </c>
      <c r="U15" s="142">
        <v>121.58764758875051</v>
      </c>
      <c r="V15" s="142">
        <v>1063.0215793872983</v>
      </c>
      <c r="W15" s="141">
        <v>162480922.91560104</v>
      </c>
    </row>
    <row r="16" spans="3:23" ht="15" customHeight="1" x14ac:dyDescent="0.3">
      <c r="C16" s="78" t="s">
        <v>45</v>
      </c>
      <c r="D16" s="124"/>
      <c r="E16" s="124"/>
      <c r="F16" s="124"/>
      <c r="G16" s="124"/>
      <c r="H16" s="124"/>
      <c r="I16" s="124"/>
      <c r="J16" s="124"/>
      <c r="K16" s="124"/>
      <c r="L16" s="124"/>
      <c r="M16" s="124"/>
      <c r="N16" s="144"/>
      <c r="O16" s="143"/>
      <c r="P16" s="144"/>
      <c r="Q16" s="124"/>
      <c r="R16" s="124"/>
      <c r="S16" s="146"/>
      <c r="T16" s="145"/>
      <c r="U16" s="146"/>
      <c r="V16" s="148"/>
      <c r="W16" s="148"/>
    </row>
    <row r="17" spans="3:23" ht="15" customHeight="1" x14ac:dyDescent="0.3">
      <c r="C17" s="96" t="s">
        <v>36</v>
      </c>
      <c r="D17" s="132">
        <v>1376590</v>
      </c>
      <c r="E17" s="133"/>
      <c r="F17" s="133"/>
      <c r="G17" s="133"/>
      <c r="H17" s="131">
        <v>832517168.14300001</v>
      </c>
      <c r="I17" s="132">
        <v>1012824</v>
      </c>
      <c r="J17" s="133"/>
      <c r="K17" s="133"/>
      <c r="L17" s="133"/>
      <c r="M17" s="131">
        <v>603425954.53439999</v>
      </c>
      <c r="N17" s="132">
        <v>1239956.9999975308</v>
      </c>
      <c r="O17" s="133">
        <v>9.8060335187808274</v>
      </c>
      <c r="P17" s="133">
        <v>60.791930772270689</v>
      </c>
      <c r="Q17" s="133">
        <v>596.12771082428776</v>
      </c>
      <c r="R17" s="131">
        <v>739172727.92907655</v>
      </c>
      <c r="S17" s="121">
        <v>1609862.0000021008</v>
      </c>
      <c r="T17" s="134">
        <v>10.422101420342672</v>
      </c>
      <c r="U17" s="134">
        <v>56.223458816284989</v>
      </c>
      <c r="V17" s="134">
        <v>585.96658998578175</v>
      </c>
      <c r="W17" s="135">
        <v>943325346.48892236</v>
      </c>
    </row>
    <row r="19" spans="3:23" x14ac:dyDescent="0.3">
      <c r="C19" s="80" t="s">
        <v>37</v>
      </c>
      <c r="D19" s="80"/>
      <c r="E19" s="80"/>
      <c r="F19" s="80"/>
      <c r="G19" s="80"/>
      <c r="H19" s="80"/>
      <c r="I19" s="80"/>
      <c r="J19" s="80"/>
      <c r="K19" s="80"/>
      <c r="L19" s="80"/>
      <c r="M19" s="80"/>
    </row>
    <row r="20" spans="3:23" x14ac:dyDescent="0.3">
      <c r="C20" s="80" t="s">
        <v>47</v>
      </c>
      <c r="D20" s="80"/>
      <c r="E20" s="80"/>
      <c r="F20" s="80"/>
      <c r="G20" s="80"/>
      <c r="H20" s="80"/>
      <c r="I20" s="80"/>
      <c r="J20" s="80"/>
      <c r="K20" s="80"/>
      <c r="L20" s="80"/>
      <c r="M20" s="80"/>
      <c r="N20" s="117"/>
      <c r="R20" s="117"/>
    </row>
    <row r="21" spans="3:23" x14ac:dyDescent="0.3">
      <c r="C21" s="83" t="s">
        <v>38</v>
      </c>
      <c r="D21" s="83"/>
      <c r="E21" s="83"/>
      <c r="F21" s="83"/>
      <c r="G21" s="83"/>
      <c r="H21" s="83"/>
      <c r="I21" s="83"/>
      <c r="J21" s="83"/>
      <c r="K21" s="83"/>
      <c r="L21" s="83"/>
      <c r="M21" s="83"/>
    </row>
  </sheetData>
  <mergeCells count="5">
    <mergeCell ref="C7:C8"/>
    <mergeCell ref="N7:R7"/>
    <mergeCell ref="S7:W7"/>
    <mergeCell ref="I7:M7"/>
    <mergeCell ref="D7:H7"/>
  </mergeCells>
  <pageMargins left="0.7" right="0.7" top="0.75" bottom="0.75" header="0.3" footer="0.3"/>
  <pageSetup paperSize="1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2835A6-76EA-4DE8-BE61-EFF780219C21}">
  <sheetPr>
    <tabColor theme="6"/>
  </sheetPr>
  <dimension ref="A4:X114"/>
  <sheetViews>
    <sheetView zoomScale="80" zoomScaleNormal="80" workbookViewId="0">
      <selection activeCell="H5" sqref="H5"/>
    </sheetView>
  </sheetViews>
  <sheetFormatPr baseColWidth="10" defaultColWidth="11.44140625" defaultRowHeight="14.4" x14ac:dyDescent="0.3"/>
  <cols>
    <col min="1" max="2" width="11.44140625" style="115"/>
    <col min="3" max="3" width="17.33203125" style="81" customWidth="1"/>
    <col min="4" max="4" width="25.109375" style="81" customWidth="1"/>
    <col min="5" max="5" width="9.88671875" style="81" bestFit="1" customWidth="1"/>
    <col min="6" max="6" width="12.33203125" style="81" customWidth="1"/>
    <col min="7" max="7" width="10" style="81" customWidth="1"/>
    <col min="8" max="8" width="10.109375" style="81" customWidth="1"/>
    <col min="9" max="9" width="12" style="81" bestFit="1" customWidth="1"/>
    <col min="10" max="10" width="9.88671875" style="81" bestFit="1" customWidth="1"/>
    <col min="11" max="11" width="11.88671875" style="81" customWidth="1"/>
    <col min="12" max="12" width="10.44140625" style="81" customWidth="1"/>
    <col min="13" max="13" width="10.6640625" style="81" customWidth="1"/>
    <col min="14" max="14" width="12" style="81" bestFit="1" customWidth="1"/>
    <col min="15" max="15" width="9.88671875" style="81" bestFit="1" customWidth="1"/>
    <col min="16" max="16" width="12.6640625" style="81" bestFit="1" customWidth="1"/>
    <col min="17" max="17" width="10.33203125" style="81" customWidth="1"/>
    <col min="18" max="18" width="10.6640625" style="81" customWidth="1"/>
    <col min="19" max="19" width="12" style="81" bestFit="1" customWidth="1"/>
    <col min="20" max="20" width="9.88671875" style="115" customWidth="1"/>
    <col min="21" max="21" width="12.33203125" style="115" customWidth="1"/>
    <col min="22" max="23" width="10.33203125" style="115" customWidth="1"/>
    <col min="24" max="24" width="12" style="115" bestFit="1" customWidth="1"/>
    <col min="25" max="16384" width="11.44140625" style="115"/>
  </cols>
  <sheetData>
    <row r="4" spans="1:24" x14ac:dyDescent="0.3">
      <c r="C4" s="77" t="s">
        <v>48</v>
      </c>
      <c r="D4" s="100"/>
      <c r="E4" s="100"/>
      <c r="F4" s="100"/>
      <c r="G4" s="100"/>
      <c r="H4" s="100"/>
      <c r="I4" s="100"/>
      <c r="J4" s="100"/>
      <c r="K4" s="100"/>
      <c r="L4" s="100"/>
      <c r="M4" s="100"/>
      <c r="N4" s="100"/>
      <c r="O4" s="100"/>
      <c r="P4" s="89"/>
      <c r="Q4" s="89"/>
      <c r="R4" s="89"/>
      <c r="S4" s="89"/>
    </row>
    <row r="5" spans="1:24" x14ac:dyDescent="0.3">
      <c r="A5" s="100"/>
      <c r="B5" s="100"/>
      <c r="C5" s="65" t="s">
        <v>1</v>
      </c>
      <c r="D5" s="101"/>
      <c r="E5" s="101"/>
      <c r="F5" s="101"/>
      <c r="G5" s="101"/>
      <c r="H5" s="101"/>
      <c r="I5" s="101"/>
      <c r="J5" s="101"/>
      <c r="K5" s="101"/>
      <c r="L5" s="101"/>
      <c r="M5" s="101"/>
      <c r="N5" s="101"/>
      <c r="O5" s="101"/>
      <c r="P5" s="89"/>
      <c r="Q5" s="89"/>
      <c r="R5" s="89"/>
      <c r="S5" s="89"/>
    </row>
    <row r="6" spans="1:24" x14ac:dyDescent="0.3">
      <c r="A6" s="100"/>
      <c r="B6" s="100"/>
      <c r="C6" s="101"/>
      <c r="D6" s="101"/>
      <c r="E6" s="101"/>
      <c r="F6" s="101"/>
      <c r="G6" s="101"/>
      <c r="H6" s="101"/>
      <c r="I6" s="101"/>
      <c r="J6" s="101"/>
      <c r="K6" s="101"/>
      <c r="L6" s="101"/>
      <c r="M6" s="101"/>
      <c r="N6" s="101"/>
      <c r="O6" s="101"/>
      <c r="P6" s="89"/>
      <c r="Q6" s="89"/>
      <c r="R6" s="89"/>
      <c r="S6" s="89"/>
    </row>
    <row r="7" spans="1:24" ht="15" customHeight="1" x14ac:dyDescent="0.3">
      <c r="A7" s="100"/>
      <c r="B7" s="100"/>
      <c r="C7" s="205" t="s">
        <v>16</v>
      </c>
      <c r="D7" s="203" t="s">
        <v>49</v>
      </c>
      <c r="E7" s="197" t="s">
        <v>3</v>
      </c>
      <c r="F7" s="198"/>
      <c r="G7" s="198"/>
      <c r="H7" s="198"/>
      <c r="I7" s="199"/>
      <c r="J7" s="197" t="s">
        <v>4</v>
      </c>
      <c r="K7" s="198"/>
      <c r="L7" s="198"/>
      <c r="M7" s="198"/>
      <c r="N7" s="199"/>
      <c r="O7" s="197" t="s">
        <v>5</v>
      </c>
      <c r="P7" s="198"/>
      <c r="Q7" s="198"/>
      <c r="R7" s="198"/>
      <c r="S7" s="199"/>
      <c r="T7" s="200" t="s">
        <v>6</v>
      </c>
      <c r="U7" s="201"/>
      <c r="V7" s="201"/>
      <c r="W7" s="201"/>
      <c r="X7" s="202"/>
    </row>
    <row r="8" spans="1:24" ht="73.95" customHeight="1" x14ac:dyDescent="0.3">
      <c r="A8" s="100"/>
      <c r="B8" s="100"/>
      <c r="C8" s="206"/>
      <c r="D8" s="207"/>
      <c r="E8" s="70" t="s">
        <v>7</v>
      </c>
      <c r="F8" s="71" t="s">
        <v>17</v>
      </c>
      <c r="G8" s="71" t="s">
        <v>50</v>
      </c>
      <c r="H8" s="71" t="s">
        <v>19</v>
      </c>
      <c r="I8" s="72" t="s">
        <v>9</v>
      </c>
      <c r="J8" s="70" t="s">
        <v>7</v>
      </c>
      <c r="K8" s="71" t="s">
        <v>17</v>
      </c>
      <c r="L8" s="71" t="s">
        <v>50</v>
      </c>
      <c r="M8" s="71" t="s">
        <v>19</v>
      </c>
      <c r="N8" s="72" t="s">
        <v>9</v>
      </c>
      <c r="O8" s="70" t="s">
        <v>7</v>
      </c>
      <c r="P8" s="71" t="s">
        <v>17</v>
      </c>
      <c r="Q8" s="71" t="s">
        <v>50</v>
      </c>
      <c r="R8" s="71" t="s">
        <v>19</v>
      </c>
      <c r="S8" s="72" t="s">
        <v>9</v>
      </c>
      <c r="T8" s="29" t="s">
        <v>7</v>
      </c>
      <c r="U8" s="84" t="s">
        <v>17</v>
      </c>
      <c r="V8" s="84" t="s">
        <v>50</v>
      </c>
      <c r="W8" s="84" t="s">
        <v>19</v>
      </c>
      <c r="X8" s="57" t="s">
        <v>9</v>
      </c>
    </row>
    <row r="9" spans="1:24" x14ac:dyDescent="0.3">
      <c r="A9" s="100"/>
      <c r="B9" s="100"/>
      <c r="C9" s="77" t="s">
        <v>20</v>
      </c>
      <c r="D9" s="77" t="s">
        <v>41</v>
      </c>
      <c r="E9" s="123"/>
      <c r="F9" s="123"/>
      <c r="G9" s="123"/>
      <c r="H9" s="123"/>
      <c r="I9" s="123"/>
      <c r="J9" s="123"/>
      <c r="K9" s="123"/>
      <c r="L9" s="123"/>
      <c r="M9" s="123"/>
      <c r="N9" s="123"/>
      <c r="O9" s="139">
        <v>1018820.287222244</v>
      </c>
      <c r="P9" s="140">
        <v>8.8658898610580614</v>
      </c>
      <c r="Q9" s="140">
        <v>56.471094695246251</v>
      </c>
      <c r="R9" s="140">
        <v>500.66650590143468</v>
      </c>
      <c r="S9" s="139">
        <v>510089193.34505719</v>
      </c>
      <c r="T9" s="141">
        <v>1269818.580856178</v>
      </c>
      <c r="U9" s="142">
        <v>9.6073677658691565</v>
      </c>
      <c r="V9" s="142">
        <v>44.955563349273525</v>
      </c>
      <c r="W9" s="142">
        <v>431.90463021829913</v>
      </c>
      <c r="X9" s="141">
        <v>548440524.60901105</v>
      </c>
    </row>
    <row r="10" spans="1:24" x14ac:dyDescent="0.3">
      <c r="A10" s="100"/>
      <c r="B10" s="100"/>
      <c r="C10" s="78"/>
      <c r="D10" s="78" t="s">
        <v>42</v>
      </c>
      <c r="E10" s="124"/>
      <c r="F10" s="124"/>
      <c r="G10" s="124"/>
      <c r="H10" s="124"/>
      <c r="I10" s="124"/>
      <c r="J10" s="124"/>
      <c r="K10" s="124"/>
      <c r="L10" s="124"/>
      <c r="M10" s="124"/>
      <c r="N10" s="124"/>
      <c r="O10" s="143">
        <v>693843.4024745319</v>
      </c>
      <c r="P10" s="144">
        <v>6.6960348026039718</v>
      </c>
      <c r="Q10" s="144">
        <v>86.757680128628024</v>
      </c>
      <c r="R10" s="144">
        <v>580.93244553447573</v>
      </c>
      <c r="S10" s="143">
        <v>403076144.61749071</v>
      </c>
      <c r="T10" s="145">
        <v>744901.7523376774</v>
      </c>
      <c r="U10" s="146">
        <v>6.607393512931627</v>
      </c>
      <c r="V10" s="146">
        <v>73.493420523342678</v>
      </c>
      <c r="W10" s="146">
        <v>485.59995000909026</v>
      </c>
      <c r="X10" s="145">
        <v>361724253.69685918</v>
      </c>
    </row>
    <row r="11" spans="1:24" x14ac:dyDescent="0.3">
      <c r="A11" s="100"/>
      <c r="B11" s="100"/>
      <c r="C11" s="78"/>
      <c r="D11" s="78" t="s">
        <v>51</v>
      </c>
      <c r="E11" s="124"/>
      <c r="F11" s="124"/>
      <c r="G11" s="124"/>
      <c r="H11" s="124"/>
      <c r="I11" s="124"/>
      <c r="J11" s="124"/>
      <c r="K11" s="124"/>
      <c r="L11" s="124"/>
      <c r="M11" s="124"/>
      <c r="N11" s="124"/>
      <c r="O11" s="143">
        <v>212957.43475344926</v>
      </c>
      <c r="P11" s="144">
        <v>17.348798069105769</v>
      </c>
      <c r="Q11" s="144">
        <v>22.303732105645562</v>
      </c>
      <c r="R11" s="144">
        <v>386.94294448827571</v>
      </c>
      <c r="S11" s="143">
        <v>82402376.854169548</v>
      </c>
      <c r="T11" s="145">
        <v>331205.88397591555</v>
      </c>
      <c r="U11" s="146">
        <v>18.616422943812449</v>
      </c>
      <c r="V11" s="146">
        <v>18.968997268490515</v>
      </c>
      <c r="W11" s="146">
        <v>353.13487597024209</v>
      </c>
      <c r="X11" s="145">
        <v>116960348.75844951</v>
      </c>
    </row>
    <row r="12" spans="1:24" x14ac:dyDescent="0.3">
      <c r="A12" s="100"/>
      <c r="B12" s="100"/>
      <c r="C12" s="78"/>
      <c r="D12" s="78" t="s">
        <v>52</v>
      </c>
      <c r="E12" s="124"/>
      <c r="F12" s="124"/>
      <c r="G12" s="124"/>
      <c r="H12" s="124"/>
      <c r="I12" s="124"/>
      <c r="J12" s="124"/>
      <c r="K12" s="124"/>
      <c r="L12" s="124"/>
      <c r="M12" s="124"/>
      <c r="N12" s="124"/>
      <c r="O12" s="143">
        <v>112019.44999426493</v>
      </c>
      <c r="P12" s="144">
        <v>6.1792246916088667</v>
      </c>
      <c r="Q12" s="144">
        <v>35.554620433114287</v>
      </c>
      <c r="R12" s="144">
        <v>219.69998848108096</v>
      </c>
      <c r="S12" s="143">
        <v>24610671.873397056</v>
      </c>
      <c r="T12" s="145">
        <v>193710.94454258398</v>
      </c>
      <c r="U12" s="146">
        <v>5.7399249232024392</v>
      </c>
      <c r="V12" s="146">
        <v>62.736561736553689</v>
      </c>
      <c r="W12" s="146">
        <v>360.10315430767309</v>
      </c>
      <c r="X12" s="145">
        <v>69755922.153703243</v>
      </c>
    </row>
    <row r="13" spans="1:24" x14ac:dyDescent="0.3">
      <c r="A13" s="100"/>
      <c r="B13" s="100"/>
      <c r="C13" s="78"/>
      <c r="D13" s="77" t="s">
        <v>46</v>
      </c>
      <c r="E13" s="123"/>
      <c r="F13" s="123"/>
      <c r="G13" s="123"/>
      <c r="H13" s="123"/>
      <c r="I13" s="123"/>
      <c r="J13" s="123"/>
      <c r="K13" s="123"/>
      <c r="L13" s="123"/>
      <c r="M13" s="123"/>
      <c r="N13" s="123"/>
      <c r="O13" s="139">
        <v>107155.30696415478</v>
      </c>
      <c r="P13" s="140">
        <v>8.0730668954520564</v>
      </c>
      <c r="Q13" s="140">
        <v>115.75339680939332</v>
      </c>
      <c r="R13" s="140">
        <v>934.48491581803887</v>
      </c>
      <c r="S13" s="139">
        <v>100135018.00785419</v>
      </c>
      <c r="T13" s="141">
        <v>122922.69824617841</v>
      </c>
      <c r="U13" s="142">
        <v>7.473522323002884</v>
      </c>
      <c r="V13" s="142">
        <v>121.46317781761913</v>
      </c>
      <c r="W13" s="142">
        <v>907.7577708428455</v>
      </c>
      <c r="X13" s="141">
        <v>111584034.54593875</v>
      </c>
    </row>
    <row r="14" spans="1:24" x14ac:dyDescent="0.3">
      <c r="A14" s="100"/>
      <c r="B14" s="100"/>
      <c r="C14" s="102"/>
      <c r="D14" s="103" t="s">
        <v>14</v>
      </c>
      <c r="E14" s="130"/>
      <c r="F14" s="130"/>
      <c r="G14" s="130"/>
      <c r="H14" s="130"/>
      <c r="I14" s="130"/>
      <c r="J14" s="130"/>
      <c r="K14" s="130"/>
      <c r="L14" s="130"/>
      <c r="M14" s="130"/>
      <c r="N14" s="130"/>
      <c r="O14" s="132">
        <v>1125975.5941864005</v>
      </c>
      <c r="P14" s="133">
        <v>8.7904395682751861</v>
      </c>
      <c r="Q14" s="133">
        <v>61.652382615822752</v>
      </c>
      <c r="R14" s="133">
        <v>541.95154362456981</v>
      </c>
      <c r="S14" s="151">
        <v>610224211.35291171</v>
      </c>
      <c r="T14" s="121">
        <v>1392741.2791023559</v>
      </c>
      <c r="U14" s="134">
        <v>9.419035558435418</v>
      </c>
      <c r="V14" s="134">
        <v>50.313347305599663</v>
      </c>
      <c r="W14" s="134">
        <v>473.9032073353556</v>
      </c>
      <c r="X14" s="152">
        <v>660024559.15495121</v>
      </c>
    </row>
    <row r="15" spans="1:24" x14ac:dyDescent="0.3">
      <c r="A15" s="100"/>
      <c r="B15" s="100"/>
      <c r="C15" s="78" t="s">
        <v>21</v>
      </c>
      <c r="D15" s="77" t="s">
        <v>41</v>
      </c>
      <c r="E15" s="123"/>
      <c r="F15" s="123"/>
      <c r="G15" s="123"/>
      <c r="H15" s="123"/>
      <c r="I15" s="123"/>
      <c r="J15" s="123"/>
      <c r="K15" s="123"/>
      <c r="L15" s="123"/>
      <c r="M15" s="123"/>
      <c r="N15" s="123"/>
      <c r="O15" s="139">
        <v>404081.58501766447</v>
      </c>
      <c r="P15" s="140">
        <v>5.7591477524543242</v>
      </c>
      <c r="Q15" s="140">
        <v>51.540070446258845</v>
      </c>
      <c r="R15" s="140">
        <v>296.82688087190877</v>
      </c>
      <c r="S15" s="139">
        <v>119942276.49857041</v>
      </c>
      <c r="T15" s="141">
        <v>705097.33959948109</v>
      </c>
      <c r="U15" s="142">
        <v>5.1941041727717838</v>
      </c>
      <c r="V15" s="142">
        <v>50.127068764813735</v>
      </c>
      <c r="W15" s="142">
        <v>260.36521704013711</v>
      </c>
      <c r="X15" s="141">
        <v>183582821.85924211</v>
      </c>
    </row>
    <row r="16" spans="1:24" x14ac:dyDescent="0.3">
      <c r="A16" s="100"/>
      <c r="B16" s="100"/>
      <c r="C16" s="78"/>
      <c r="D16" s="78" t="s">
        <v>42</v>
      </c>
      <c r="E16" s="124"/>
      <c r="F16" s="124"/>
      <c r="G16" s="124"/>
      <c r="H16" s="124"/>
      <c r="I16" s="124"/>
      <c r="J16" s="124"/>
      <c r="K16" s="124"/>
      <c r="L16" s="124"/>
      <c r="M16" s="124"/>
      <c r="N16" s="124"/>
      <c r="O16" s="143">
        <v>252072.88893840552</v>
      </c>
      <c r="P16" s="144">
        <v>5.0351739776112279</v>
      </c>
      <c r="Q16" s="144">
        <v>68.241703967788055</v>
      </c>
      <c r="R16" s="144">
        <v>343.60885200645538</v>
      </c>
      <c r="S16" s="143">
        <v>86614475.990076274</v>
      </c>
      <c r="T16" s="145">
        <v>427670.73740041314</v>
      </c>
      <c r="U16" s="146">
        <v>4.8042903324106723</v>
      </c>
      <c r="V16" s="146">
        <v>57.727424660226227</v>
      </c>
      <c r="W16" s="146">
        <v>277.33930821009028</v>
      </c>
      <c r="X16" s="145">
        <v>118609906.4523298</v>
      </c>
    </row>
    <row r="17" spans="1:24" x14ac:dyDescent="0.3">
      <c r="A17" s="100"/>
      <c r="B17" s="100"/>
      <c r="C17" s="78"/>
      <c r="D17" s="78" t="s">
        <v>51</v>
      </c>
      <c r="E17" s="124"/>
      <c r="F17" s="124"/>
      <c r="G17" s="124"/>
      <c r="H17" s="124"/>
      <c r="I17" s="124"/>
      <c r="J17" s="124"/>
      <c r="K17" s="124"/>
      <c r="L17" s="124"/>
      <c r="M17" s="124"/>
      <c r="N17" s="124"/>
      <c r="O17" s="143">
        <v>93030.685288741326</v>
      </c>
      <c r="P17" s="144">
        <v>9.4475130032685186</v>
      </c>
      <c r="Q17" s="144">
        <v>24.8935115503071</v>
      </c>
      <c r="R17" s="144">
        <v>235.18177406854147</v>
      </c>
      <c r="S17" s="143">
        <v>21879121.609018333</v>
      </c>
      <c r="T17" s="145">
        <v>144211.69544861253</v>
      </c>
      <c r="U17" s="146">
        <v>8.5969739503712379</v>
      </c>
      <c r="V17" s="146">
        <v>25.394500970024602</v>
      </c>
      <c r="W17" s="146">
        <v>218.31586332197853</v>
      </c>
      <c r="X17" s="145">
        <v>31483700.792990074</v>
      </c>
    </row>
    <row r="18" spans="1:24" x14ac:dyDescent="0.3">
      <c r="A18" s="100"/>
      <c r="B18" s="100"/>
      <c r="C18" s="78"/>
      <c r="D18" s="78" t="s">
        <v>52</v>
      </c>
      <c r="E18" s="124"/>
      <c r="F18" s="124"/>
      <c r="G18" s="124"/>
      <c r="H18" s="124"/>
      <c r="I18" s="124"/>
      <c r="J18" s="124"/>
      <c r="K18" s="124"/>
      <c r="L18" s="124"/>
      <c r="M18" s="124"/>
      <c r="N18" s="124"/>
      <c r="O18" s="143">
        <v>58978.010790517641</v>
      </c>
      <c r="P18" s="144">
        <v>3.0354718640178047</v>
      </c>
      <c r="Q18" s="144">
        <v>63.94977820926092</v>
      </c>
      <c r="R18" s="144">
        <v>194.11775246439032</v>
      </c>
      <c r="S18" s="143">
        <v>11448678.899475846</v>
      </c>
      <c r="T18" s="145">
        <v>133214.90675045535</v>
      </c>
      <c r="U18" s="146">
        <v>2.7617814292719807</v>
      </c>
      <c r="V18" s="146">
        <v>91.025449555212361</v>
      </c>
      <c r="W18" s="146">
        <v>251.39239617271903</v>
      </c>
      <c r="X18" s="145">
        <v>33489214.613922257</v>
      </c>
    </row>
    <row r="19" spans="1:24" x14ac:dyDescent="0.3">
      <c r="A19" s="100"/>
      <c r="B19" s="100"/>
      <c r="C19" s="78"/>
      <c r="D19" s="77" t="s">
        <v>46</v>
      </c>
      <c r="E19" s="123"/>
      <c r="F19" s="123"/>
      <c r="G19" s="123"/>
      <c r="H19" s="123"/>
      <c r="I19" s="123"/>
      <c r="J19" s="123"/>
      <c r="K19" s="123"/>
      <c r="L19" s="123"/>
      <c r="M19" s="123"/>
      <c r="N19" s="123"/>
      <c r="O19" s="139">
        <v>23038.818108486652</v>
      </c>
      <c r="P19" s="140">
        <v>7.518280039238987</v>
      </c>
      <c r="Q19" s="140">
        <v>124.85252158126161</v>
      </c>
      <c r="R19" s="140">
        <v>938.67622085305436</v>
      </c>
      <c r="S19" s="139">
        <v>21625990.714995183</v>
      </c>
      <c r="T19" s="141">
        <v>36583.188164456646</v>
      </c>
      <c r="U19" s="142">
        <v>6.3388233754514234</v>
      </c>
      <c r="V19" s="142">
        <v>105.8979177477618</v>
      </c>
      <c r="W19" s="142">
        <v>671.26819643114504</v>
      </c>
      <c r="X19" s="141">
        <v>24557130.738856003</v>
      </c>
    </row>
    <row r="20" spans="1:24" x14ac:dyDescent="0.3">
      <c r="A20" s="100"/>
      <c r="B20" s="100"/>
      <c r="C20" s="102"/>
      <c r="D20" s="103" t="s">
        <v>14</v>
      </c>
      <c r="E20" s="130"/>
      <c r="F20" s="130"/>
      <c r="G20" s="130"/>
      <c r="H20" s="130"/>
      <c r="I20" s="130"/>
      <c r="J20" s="130"/>
      <c r="K20" s="130"/>
      <c r="L20" s="130"/>
      <c r="M20" s="130"/>
      <c r="N20" s="130"/>
      <c r="O20" s="132">
        <v>427120.40312615113</v>
      </c>
      <c r="P20" s="133">
        <v>5.8540351155663766</v>
      </c>
      <c r="Q20" s="133">
        <v>56.618749788587493</v>
      </c>
      <c r="R20" s="133">
        <v>331.44814946185807</v>
      </c>
      <c r="S20" s="151">
        <v>141568267.21356565</v>
      </c>
      <c r="T20" s="121">
        <v>741680.52776393807</v>
      </c>
      <c r="U20" s="134">
        <v>5.2505671327922521</v>
      </c>
      <c r="V20" s="134">
        <v>53.448110738367802</v>
      </c>
      <c r="W20" s="134">
        <v>280.63289355271422</v>
      </c>
      <c r="X20" s="152">
        <v>208139952.5980981</v>
      </c>
    </row>
    <row r="21" spans="1:24" x14ac:dyDescent="0.3">
      <c r="A21" s="100"/>
      <c r="B21" s="100"/>
      <c r="C21" s="78" t="s">
        <v>22</v>
      </c>
      <c r="D21" s="77" t="s">
        <v>41</v>
      </c>
      <c r="E21" s="123"/>
      <c r="F21" s="123"/>
      <c r="G21" s="123"/>
      <c r="H21" s="123"/>
      <c r="I21" s="123"/>
      <c r="J21" s="123"/>
      <c r="K21" s="123"/>
      <c r="L21" s="123"/>
      <c r="M21" s="123"/>
      <c r="N21" s="123"/>
      <c r="O21" s="139">
        <v>79992.472470992929</v>
      </c>
      <c r="P21" s="140">
        <v>15.876755419678567</v>
      </c>
      <c r="Q21" s="140">
        <v>25.060959576141272</v>
      </c>
      <c r="R21" s="140">
        <v>397.88672577284643</v>
      </c>
      <c r="S21" s="139">
        <v>31827942.957957938</v>
      </c>
      <c r="T21" s="141">
        <v>87369.435115540284</v>
      </c>
      <c r="U21" s="142">
        <v>13.162904317684861</v>
      </c>
      <c r="V21" s="142">
        <v>26.81661734433991</v>
      </c>
      <c r="W21" s="142">
        <v>352.9845682275145</v>
      </c>
      <c r="X21" s="141">
        <v>30840062.330540814</v>
      </c>
    </row>
    <row r="22" spans="1:24" x14ac:dyDescent="0.3">
      <c r="A22" s="100"/>
      <c r="B22" s="100"/>
      <c r="C22" s="78"/>
      <c r="D22" s="78" t="s">
        <v>42</v>
      </c>
      <c r="E22" s="124"/>
      <c r="F22" s="124"/>
      <c r="G22" s="124"/>
      <c r="H22" s="124"/>
      <c r="I22" s="124"/>
      <c r="J22" s="124"/>
      <c r="K22" s="124"/>
      <c r="L22" s="124"/>
      <c r="M22" s="124"/>
      <c r="N22" s="124"/>
      <c r="O22" s="143">
        <v>33419.195055219112</v>
      </c>
      <c r="P22" s="144">
        <v>10.296786768288801</v>
      </c>
      <c r="Q22" s="144">
        <v>44.546434415840686</v>
      </c>
      <c r="R22" s="144">
        <v>458.68513646747306</v>
      </c>
      <c r="S22" s="143">
        <v>15328888.04453628</v>
      </c>
      <c r="T22" s="145">
        <v>31273.22806028372</v>
      </c>
      <c r="U22" s="146">
        <v>7.8362730327210759</v>
      </c>
      <c r="V22" s="146">
        <v>54.516277619426035</v>
      </c>
      <c r="W22" s="146">
        <v>427.20443615344379</v>
      </c>
      <c r="X22" s="145">
        <v>13360061.760191556</v>
      </c>
    </row>
    <row r="23" spans="1:24" x14ac:dyDescent="0.3">
      <c r="A23" s="100"/>
      <c r="B23" s="100"/>
      <c r="C23" s="78"/>
      <c r="D23" s="78" t="s">
        <v>51</v>
      </c>
      <c r="E23" s="124"/>
      <c r="F23" s="124"/>
      <c r="G23" s="124"/>
      <c r="H23" s="124"/>
      <c r="I23" s="124"/>
      <c r="J23" s="124"/>
      <c r="K23" s="124"/>
      <c r="L23" s="124"/>
      <c r="M23" s="124"/>
      <c r="N23" s="124"/>
      <c r="O23" s="143">
        <v>38654.382953035012</v>
      </c>
      <c r="P23" s="144">
        <v>23.278433061284527</v>
      </c>
      <c r="Q23" s="144">
        <v>16.37381018918056</v>
      </c>
      <c r="R23" s="144">
        <v>381.15664444701804</v>
      </c>
      <c r="S23" s="143">
        <v>14733374.89954884</v>
      </c>
      <c r="T23" s="145">
        <v>45776.056165234571</v>
      </c>
      <c r="U23" s="146">
        <v>17.650205806626285</v>
      </c>
      <c r="V23" s="146">
        <v>16.465675673374015</v>
      </c>
      <c r="W23" s="146">
        <v>290.62256438021132</v>
      </c>
      <c r="X23" s="145">
        <v>13303554.829953047</v>
      </c>
    </row>
    <row r="24" spans="1:24" x14ac:dyDescent="0.3">
      <c r="A24" s="100"/>
      <c r="B24" s="100"/>
      <c r="C24" s="78"/>
      <c r="D24" s="78" t="s">
        <v>52</v>
      </c>
      <c r="E24" s="124"/>
      <c r="F24" s="124"/>
      <c r="G24" s="124"/>
      <c r="H24" s="124"/>
      <c r="I24" s="124"/>
      <c r="J24" s="124"/>
      <c r="K24" s="124"/>
      <c r="L24" s="124"/>
      <c r="M24" s="124"/>
      <c r="N24" s="124"/>
      <c r="O24" s="143">
        <v>7918.8944627388082</v>
      </c>
      <c r="P24" s="144">
        <v>3.2955521015207419</v>
      </c>
      <c r="Q24" s="144">
        <v>67.658016878417556</v>
      </c>
      <c r="R24" s="144">
        <v>222.9705197083949</v>
      </c>
      <c r="S24" s="143">
        <v>1765680.0138728006</v>
      </c>
      <c r="T24" s="145">
        <v>10320.150890021989</v>
      </c>
      <c r="U24" s="146">
        <v>9.4003614601039498</v>
      </c>
      <c r="V24" s="146">
        <v>43.050306034123082</v>
      </c>
      <c r="W24" s="146">
        <v>404.68843768885097</v>
      </c>
      <c r="X24" s="145">
        <v>4176445.7403962053</v>
      </c>
    </row>
    <row r="25" spans="1:24" x14ac:dyDescent="0.3">
      <c r="A25" s="100"/>
      <c r="B25" s="100"/>
      <c r="C25" s="78"/>
      <c r="D25" s="77" t="s">
        <v>46</v>
      </c>
      <c r="E25" s="123"/>
      <c r="F25" s="123"/>
      <c r="G25" s="123"/>
      <c r="H25" s="123"/>
      <c r="I25" s="123"/>
      <c r="J25" s="123"/>
      <c r="K25" s="123"/>
      <c r="L25" s="123"/>
      <c r="M25" s="123"/>
      <c r="N25" s="123"/>
      <c r="O25" s="139">
        <v>15557.140994419857</v>
      </c>
      <c r="P25" s="140">
        <v>6.982115366153228</v>
      </c>
      <c r="Q25" s="140">
        <v>115.74941325343431</v>
      </c>
      <c r="R25" s="140">
        <v>808.17575690002343</v>
      </c>
      <c r="S25" s="139">
        <v>12572904.198365649</v>
      </c>
      <c r="T25" s="141">
        <v>16427.582535033209</v>
      </c>
      <c r="U25" s="142">
        <v>6.7338880223580393</v>
      </c>
      <c r="V25" s="142">
        <v>138.96189627085718</v>
      </c>
      <c r="W25" s="142">
        <v>935.75384886248571</v>
      </c>
      <c r="X25" s="141">
        <v>15372173.584663471</v>
      </c>
    </row>
    <row r="26" spans="1:24" x14ac:dyDescent="0.3">
      <c r="A26" s="100"/>
      <c r="B26" s="100"/>
      <c r="C26" s="102"/>
      <c r="D26" s="103" t="s">
        <v>14</v>
      </c>
      <c r="E26" s="130"/>
      <c r="F26" s="130"/>
      <c r="G26" s="130"/>
      <c r="H26" s="130"/>
      <c r="I26" s="130"/>
      <c r="J26" s="130"/>
      <c r="K26" s="130"/>
      <c r="L26" s="130"/>
      <c r="M26" s="130"/>
      <c r="N26" s="130"/>
      <c r="O26" s="132">
        <v>95549.61346541284</v>
      </c>
      <c r="P26" s="133">
        <v>14.428553125721651</v>
      </c>
      <c r="Q26" s="133">
        <v>32.206203966253959</v>
      </c>
      <c r="R26" s="133">
        <v>464.688924904923</v>
      </c>
      <c r="S26" s="151">
        <v>44400847.156323582</v>
      </c>
      <c r="T26" s="121">
        <v>103797.01765057351</v>
      </c>
      <c r="U26" s="134">
        <v>12.145406915533135</v>
      </c>
      <c r="V26" s="134">
        <v>36.657263101095957</v>
      </c>
      <c r="W26" s="134">
        <v>445.2173767725684</v>
      </c>
      <c r="X26" s="152">
        <v>46212235.915204264</v>
      </c>
    </row>
    <row r="27" spans="1:24" x14ac:dyDescent="0.3">
      <c r="A27" s="100"/>
      <c r="B27" s="100"/>
      <c r="C27" s="78" t="s">
        <v>23</v>
      </c>
      <c r="D27" s="77" t="s">
        <v>41</v>
      </c>
      <c r="E27" s="123"/>
      <c r="F27" s="123"/>
      <c r="G27" s="123"/>
      <c r="H27" s="123"/>
      <c r="I27" s="123"/>
      <c r="J27" s="123"/>
      <c r="K27" s="123"/>
      <c r="L27" s="123"/>
      <c r="M27" s="123"/>
      <c r="N27" s="123"/>
      <c r="O27" s="139">
        <v>313490.60383039218</v>
      </c>
      <c r="P27" s="140">
        <v>6.5100905771355242</v>
      </c>
      <c r="Q27" s="140">
        <v>114.39962297087089</v>
      </c>
      <c r="R27" s="140">
        <v>744.75190753052345</v>
      </c>
      <c r="S27" s="139">
        <v>233472725.19558024</v>
      </c>
      <c r="T27" s="141">
        <v>138473.30152488998</v>
      </c>
      <c r="U27" s="142">
        <v>6.7777070032629476</v>
      </c>
      <c r="V27" s="142">
        <v>93.008623351538446</v>
      </c>
      <c r="W27" s="142">
        <v>630.38519785356812</v>
      </c>
      <c r="X27" s="141">
        <v>87291519.579204619</v>
      </c>
    </row>
    <row r="28" spans="1:24" x14ac:dyDescent="0.3">
      <c r="A28" s="100"/>
      <c r="B28" s="100"/>
      <c r="C28" s="78"/>
      <c r="D28" s="78" t="s">
        <v>42</v>
      </c>
      <c r="E28" s="124"/>
      <c r="F28" s="124"/>
      <c r="G28" s="124"/>
      <c r="H28" s="124"/>
      <c r="I28" s="124"/>
      <c r="J28" s="124"/>
      <c r="K28" s="124"/>
      <c r="L28" s="124"/>
      <c r="M28" s="124"/>
      <c r="N28" s="124"/>
      <c r="O28" s="143">
        <v>301519.65991641913</v>
      </c>
      <c r="P28" s="144">
        <v>6.4887220053108754</v>
      </c>
      <c r="Q28" s="144">
        <v>116.71981536840745</v>
      </c>
      <c r="R28" s="144">
        <v>757.36243443680803</v>
      </c>
      <c r="S28" s="143">
        <v>228359663.66485772</v>
      </c>
      <c r="T28" s="145">
        <v>123534.44544162671</v>
      </c>
      <c r="U28" s="146">
        <v>6.0529624574848544</v>
      </c>
      <c r="V28" s="146">
        <v>107.61382699671066</v>
      </c>
      <c r="W28" s="146">
        <v>651.38245471735956</v>
      </c>
      <c r="X28" s="145">
        <v>80468170.313914537</v>
      </c>
    </row>
    <row r="29" spans="1:24" x14ac:dyDescent="0.3">
      <c r="A29" s="100"/>
      <c r="B29" s="100"/>
      <c r="C29" s="78"/>
      <c r="D29" s="78" t="s">
        <v>51</v>
      </c>
      <c r="E29" s="124"/>
      <c r="F29" s="124"/>
      <c r="G29" s="124"/>
      <c r="H29" s="124"/>
      <c r="I29" s="124"/>
      <c r="J29" s="124"/>
      <c r="K29" s="124"/>
      <c r="L29" s="124"/>
      <c r="M29" s="124"/>
      <c r="N29" s="124"/>
      <c r="O29" s="143">
        <v>4839.7672569206406</v>
      </c>
      <c r="P29" s="144">
        <v>9.8028838631752375</v>
      </c>
      <c r="Q29" s="144">
        <v>67.638411034104578</v>
      </c>
      <c r="R29" s="144">
        <v>663.05148805703766</v>
      </c>
      <c r="S29" s="143">
        <v>3209014.8815509584</v>
      </c>
      <c r="T29" s="145">
        <v>8399.3542206988895</v>
      </c>
      <c r="U29" s="146">
        <v>14.806593124616743</v>
      </c>
      <c r="V29" s="146">
        <v>30.229412886624925</v>
      </c>
      <c r="W29" s="146">
        <v>447.59461700830133</v>
      </c>
      <c r="X29" s="145">
        <v>3759505.7355307778</v>
      </c>
    </row>
    <row r="30" spans="1:24" x14ac:dyDescent="0.3">
      <c r="A30" s="100"/>
      <c r="B30" s="100"/>
      <c r="C30" s="78"/>
      <c r="D30" s="78" t="s">
        <v>52</v>
      </c>
      <c r="E30" s="124"/>
      <c r="F30" s="124"/>
      <c r="G30" s="124"/>
      <c r="H30" s="124"/>
      <c r="I30" s="124"/>
      <c r="J30" s="124"/>
      <c r="K30" s="124"/>
      <c r="L30" s="124"/>
      <c r="M30" s="124"/>
      <c r="N30" s="124"/>
      <c r="O30" s="143">
        <v>7131.1766570523214</v>
      </c>
      <c r="P30" s="144">
        <v>5.1788504358991938</v>
      </c>
      <c r="Q30" s="144">
        <v>51.556451746106582</v>
      </c>
      <c r="R30" s="144">
        <v>267.0031525987398</v>
      </c>
      <c r="S30" s="143">
        <v>1904046.6491715121</v>
      </c>
      <c r="T30" s="145">
        <v>6539.501862564397</v>
      </c>
      <c r="U30" s="146">
        <v>10.156168770375768</v>
      </c>
      <c r="V30" s="146">
        <v>46.130908235155133</v>
      </c>
      <c r="W30" s="146">
        <v>468.51328956695301</v>
      </c>
      <c r="X30" s="145">
        <v>3063843.5297592627</v>
      </c>
    </row>
    <row r="31" spans="1:24" x14ac:dyDescent="0.3">
      <c r="A31" s="100"/>
      <c r="B31" s="100"/>
      <c r="C31" s="78"/>
      <c r="D31" s="77" t="s">
        <v>46</v>
      </c>
      <c r="E31" s="123"/>
      <c r="F31" s="123"/>
      <c r="G31" s="123"/>
      <c r="H31" s="123"/>
      <c r="I31" s="123"/>
      <c r="J31" s="123"/>
      <c r="K31" s="123"/>
      <c r="L31" s="123"/>
      <c r="M31" s="123"/>
      <c r="N31" s="123"/>
      <c r="O31" s="139">
        <v>16139.925081020536</v>
      </c>
      <c r="P31" s="140">
        <v>7.8896759752207526</v>
      </c>
      <c r="Q31" s="140">
        <v>126.32657768887884</v>
      </c>
      <c r="R31" s="140">
        <v>996.67576502380575</v>
      </c>
      <c r="S31" s="139">
        <v>16086272.17755305</v>
      </c>
      <c r="T31" s="141">
        <v>18602.200096783821</v>
      </c>
      <c r="U31" s="142">
        <v>7.3071672706479767</v>
      </c>
      <c r="V31" s="142">
        <v>137.59681978482078</v>
      </c>
      <c r="W31" s="142">
        <v>1005.4429780768903</v>
      </c>
      <c r="X31" s="141">
        <v>18703451.464092545</v>
      </c>
    </row>
    <row r="32" spans="1:24" x14ac:dyDescent="0.3">
      <c r="A32" s="100"/>
      <c r="B32" s="100"/>
      <c r="C32" s="102"/>
      <c r="D32" s="103" t="s">
        <v>14</v>
      </c>
      <c r="E32" s="130"/>
      <c r="F32" s="130"/>
      <c r="G32" s="130"/>
      <c r="H32" s="130"/>
      <c r="I32" s="130"/>
      <c r="J32" s="130"/>
      <c r="K32" s="130"/>
      <c r="L32" s="130"/>
      <c r="M32" s="130"/>
      <c r="N32" s="130"/>
      <c r="O32" s="132">
        <v>329630.52891141269</v>
      </c>
      <c r="P32" s="133">
        <v>6.5776401607299171</v>
      </c>
      <c r="Q32" s="133">
        <v>115.10009809007843</v>
      </c>
      <c r="R32" s="133">
        <v>757.08702770125251</v>
      </c>
      <c r="S32" s="151">
        <v>249558997.37313321</v>
      </c>
      <c r="T32" s="121">
        <v>157075.50162167376</v>
      </c>
      <c r="U32" s="134">
        <v>6.8404101347857384</v>
      </c>
      <c r="V32" s="134">
        <v>98.649448907980172</v>
      </c>
      <c r="W32" s="134">
        <v>674.80269010117536</v>
      </c>
      <c r="X32" s="152">
        <v>105994971.04329711</v>
      </c>
    </row>
    <row r="33" spans="1:24" x14ac:dyDescent="0.3">
      <c r="A33" s="100"/>
      <c r="B33" s="100"/>
      <c r="C33" s="78" t="s">
        <v>24</v>
      </c>
      <c r="D33" s="77" t="s">
        <v>41</v>
      </c>
      <c r="E33" s="123"/>
      <c r="F33" s="123"/>
      <c r="G33" s="123"/>
      <c r="H33" s="123"/>
      <c r="I33" s="123"/>
      <c r="J33" s="123"/>
      <c r="K33" s="123"/>
      <c r="L33" s="123"/>
      <c r="M33" s="123"/>
      <c r="N33" s="123"/>
      <c r="O33" s="139">
        <v>31230.130646182446</v>
      </c>
      <c r="P33" s="140">
        <v>12.009076852876113</v>
      </c>
      <c r="Q33" s="140">
        <v>108.15157171426058</v>
      </c>
      <c r="R33" s="140">
        <v>1298.8005364758969</v>
      </c>
      <c r="S33" s="139">
        <v>40561710.437474109</v>
      </c>
      <c r="T33" s="141">
        <v>80654.849004699165</v>
      </c>
      <c r="U33" s="142">
        <v>12.279177810848109</v>
      </c>
      <c r="V33" s="142">
        <v>112.20069356117952</v>
      </c>
      <c r="W33" s="142">
        <v>1377.7322667382034</v>
      </c>
      <c r="X33" s="141">
        <v>111120787.94267175</v>
      </c>
    </row>
    <row r="34" spans="1:24" x14ac:dyDescent="0.3">
      <c r="A34" s="100"/>
      <c r="B34" s="100"/>
      <c r="C34" s="78"/>
      <c r="D34" s="78" t="s">
        <v>42</v>
      </c>
      <c r="E34" s="124"/>
      <c r="F34" s="124"/>
      <c r="G34" s="124"/>
      <c r="H34" s="124"/>
      <c r="I34" s="124"/>
      <c r="J34" s="124"/>
      <c r="K34" s="124"/>
      <c r="L34" s="124"/>
      <c r="M34" s="124"/>
      <c r="N34" s="124"/>
      <c r="O34" s="143">
        <v>17472.694650527152</v>
      </c>
      <c r="P34" s="144">
        <v>9.7136951536101801</v>
      </c>
      <c r="Q34" s="144">
        <v>147.26882923425154</v>
      </c>
      <c r="R34" s="144">
        <v>1430.5245128105939</v>
      </c>
      <c r="S34" s="143">
        <v>24995118.002433624</v>
      </c>
      <c r="T34" s="145">
        <v>52771.011752345192</v>
      </c>
      <c r="U34" s="146">
        <v>9.505139973076826</v>
      </c>
      <c r="V34" s="146">
        <v>159.67060504248209</v>
      </c>
      <c r="W34" s="146">
        <v>1517.6914505146581</v>
      </c>
      <c r="X34" s="145">
        <v>80090113.371542916</v>
      </c>
    </row>
    <row r="35" spans="1:24" x14ac:dyDescent="0.3">
      <c r="A35" s="100"/>
      <c r="B35" s="100"/>
      <c r="C35" s="78"/>
      <c r="D35" s="78" t="s">
        <v>51</v>
      </c>
      <c r="E35" s="124"/>
      <c r="F35" s="124"/>
      <c r="G35" s="124"/>
      <c r="H35" s="124"/>
      <c r="I35" s="124"/>
      <c r="J35" s="124"/>
      <c r="K35" s="124"/>
      <c r="L35" s="124"/>
      <c r="M35" s="124"/>
      <c r="N35" s="124"/>
      <c r="O35" s="143">
        <v>11868.819057326782</v>
      </c>
      <c r="P35" s="144">
        <v>14.865793201100848</v>
      </c>
      <c r="Q35" s="144">
        <v>75.424910115638951</v>
      </c>
      <c r="R35" s="144">
        <v>1121.2511159907078</v>
      </c>
      <c r="S35" s="143">
        <v>13307926.613519434</v>
      </c>
      <c r="T35" s="145">
        <v>16533.528089464373</v>
      </c>
      <c r="U35" s="146">
        <v>14.921702506265186</v>
      </c>
      <c r="V35" s="146">
        <v>72.929817138386525</v>
      </c>
      <c r="W35" s="146">
        <v>1088.2370351753241</v>
      </c>
      <c r="X35" s="145">
        <v>17992397.58906664</v>
      </c>
    </row>
    <row r="36" spans="1:24" x14ac:dyDescent="0.3">
      <c r="A36" s="100"/>
      <c r="B36" s="100"/>
      <c r="C36" s="78"/>
      <c r="D36" s="78" t="s">
        <v>52</v>
      </c>
      <c r="E36" s="124"/>
      <c r="F36" s="124"/>
      <c r="G36" s="124"/>
      <c r="H36" s="124"/>
      <c r="I36" s="124"/>
      <c r="J36" s="124"/>
      <c r="K36" s="124"/>
      <c r="L36" s="124"/>
      <c r="M36" s="124"/>
      <c r="N36" s="124"/>
      <c r="O36" s="143">
        <v>1888.6169383284969</v>
      </c>
      <c r="P36" s="144">
        <v>15.292248774432093</v>
      </c>
      <c r="Q36" s="144">
        <v>78.205400633894016</v>
      </c>
      <c r="R36" s="144">
        <v>1195.9364419976364</v>
      </c>
      <c r="S36" s="143">
        <v>2258665.8215210526</v>
      </c>
      <c r="T36" s="145">
        <v>11350.3091628896</v>
      </c>
      <c r="U36" s="146">
        <v>21.327259725257537</v>
      </c>
      <c r="V36" s="146">
        <v>53.861377203462887</v>
      </c>
      <c r="W36" s="146">
        <v>1148.7155807783186</v>
      </c>
      <c r="X36" s="145">
        <v>13038276.982062196</v>
      </c>
    </row>
    <row r="37" spans="1:24" x14ac:dyDescent="0.3">
      <c r="A37" s="100"/>
      <c r="B37" s="100"/>
      <c r="C37" s="78"/>
      <c r="D37" s="77" t="s">
        <v>46</v>
      </c>
      <c r="E37" s="123"/>
      <c r="F37" s="123"/>
      <c r="G37" s="123"/>
      <c r="H37" s="123"/>
      <c r="I37" s="123"/>
      <c r="J37" s="123"/>
      <c r="K37" s="123"/>
      <c r="L37" s="123"/>
      <c r="M37" s="123"/>
      <c r="N37" s="123"/>
      <c r="O37" s="139">
        <v>12767.452240720857</v>
      </c>
      <c r="P37" s="140">
        <v>8.6367819025429888</v>
      </c>
      <c r="Q37" s="140">
        <v>187.52612533648914</v>
      </c>
      <c r="R37" s="140">
        <v>1619.6222455601981</v>
      </c>
      <c r="S37" s="139">
        <v>20678449.66819891</v>
      </c>
      <c r="T37" s="141">
        <v>10966.425709861485</v>
      </c>
      <c r="U37" s="142">
        <v>7.1927215732274457</v>
      </c>
      <c r="V37" s="142">
        <v>195.46906154327601</v>
      </c>
      <c r="W37" s="142">
        <v>1405.9545358608448</v>
      </c>
      <c r="X37" s="141">
        <v>15418295.968960732</v>
      </c>
    </row>
    <row r="38" spans="1:24" x14ac:dyDescent="0.3">
      <c r="A38" s="100"/>
      <c r="B38" s="100"/>
      <c r="C38" s="102"/>
      <c r="D38" s="103" t="s">
        <v>14</v>
      </c>
      <c r="E38" s="130"/>
      <c r="F38" s="130"/>
      <c r="G38" s="130"/>
      <c r="H38" s="130"/>
      <c r="I38" s="130"/>
      <c r="J38" s="130"/>
      <c r="K38" s="130"/>
      <c r="L38" s="130"/>
      <c r="M38" s="130"/>
      <c r="N38" s="130"/>
      <c r="O38" s="132">
        <v>43997.582886903285</v>
      </c>
      <c r="P38" s="133">
        <v>11.030486396425868</v>
      </c>
      <c r="Q38" s="133">
        <v>126.18648295651208</v>
      </c>
      <c r="R38" s="133">
        <v>1391.8982836646298</v>
      </c>
      <c r="S38" s="151">
        <v>61240160.105673037</v>
      </c>
      <c r="T38" s="121">
        <v>91621.274714560641</v>
      </c>
      <c r="U38" s="134">
        <v>11.670364578003348</v>
      </c>
      <c r="V38" s="134">
        <v>118.34337014165872</v>
      </c>
      <c r="W38" s="134">
        <v>1381.1102749427539</v>
      </c>
      <c r="X38" s="152">
        <v>126539083.9116324</v>
      </c>
    </row>
    <row r="39" spans="1:24" x14ac:dyDescent="0.3">
      <c r="A39" s="100"/>
      <c r="B39" s="100"/>
      <c r="C39" s="78" t="s">
        <v>25</v>
      </c>
      <c r="D39" s="77" t="s">
        <v>41</v>
      </c>
      <c r="E39" s="123"/>
      <c r="F39" s="123"/>
      <c r="G39" s="123"/>
      <c r="H39" s="123"/>
      <c r="I39" s="123"/>
      <c r="J39" s="123"/>
      <c r="K39" s="123"/>
      <c r="L39" s="123"/>
      <c r="M39" s="123"/>
      <c r="N39" s="123"/>
      <c r="O39" s="139"/>
      <c r="P39" s="140"/>
      <c r="Q39" s="140"/>
      <c r="R39" s="140"/>
      <c r="S39" s="139"/>
      <c r="T39" s="141">
        <v>17267.493412142354</v>
      </c>
      <c r="U39" s="142">
        <v>14.298558990760082</v>
      </c>
      <c r="V39" s="142">
        <v>93.652638263779508</v>
      </c>
      <c r="W39" s="142">
        <v>1339.0977728549667</v>
      </c>
      <c r="X39" s="141">
        <v>23122861.970987633</v>
      </c>
    </row>
    <row r="40" spans="1:24" x14ac:dyDescent="0.3">
      <c r="A40" s="100"/>
      <c r="B40" s="100"/>
      <c r="C40" s="78"/>
      <c r="D40" s="78" t="s">
        <v>42</v>
      </c>
      <c r="E40" s="124"/>
      <c r="F40" s="124"/>
      <c r="G40" s="124"/>
      <c r="H40" s="124"/>
      <c r="I40" s="124"/>
      <c r="J40" s="124"/>
      <c r="K40" s="124"/>
      <c r="L40" s="124"/>
      <c r="M40" s="124"/>
      <c r="N40" s="124"/>
      <c r="O40" s="143"/>
      <c r="P40" s="144"/>
      <c r="Q40" s="144"/>
      <c r="R40" s="144"/>
      <c r="S40" s="143"/>
      <c r="T40" s="145">
        <v>10324.757591220656</v>
      </c>
      <c r="U40" s="146">
        <v>12.987401383533474</v>
      </c>
      <c r="V40" s="146">
        <v>131.0394633609767</v>
      </c>
      <c r="W40" s="146">
        <v>1701.8621077518324</v>
      </c>
      <c r="X40" s="145">
        <v>17571313.716221523</v>
      </c>
    </row>
    <row r="41" spans="1:24" x14ac:dyDescent="0.3">
      <c r="A41" s="100"/>
      <c r="B41" s="100"/>
      <c r="C41" s="78"/>
      <c r="D41" s="78" t="s">
        <v>51</v>
      </c>
      <c r="E41" s="124"/>
      <c r="F41" s="124"/>
      <c r="G41" s="124"/>
      <c r="H41" s="124"/>
      <c r="I41" s="124"/>
      <c r="J41" s="124"/>
      <c r="K41" s="124"/>
      <c r="L41" s="124"/>
      <c r="M41" s="124"/>
      <c r="N41" s="124"/>
      <c r="O41" s="143"/>
      <c r="P41" s="144"/>
      <c r="Q41" s="144"/>
      <c r="R41" s="144"/>
      <c r="S41" s="143"/>
      <c r="T41" s="145">
        <v>5397.3863865209514</v>
      </c>
      <c r="U41" s="146">
        <v>18.249718561374731</v>
      </c>
      <c r="V41" s="146">
        <v>43.03921864646199</v>
      </c>
      <c r="W41" s="146">
        <v>785.4536273994031</v>
      </c>
      <c r="X41" s="145">
        <v>4239396.7157690395</v>
      </c>
    </row>
    <row r="42" spans="1:24" x14ac:dyDescent="0.3">
      <c r="A42" s="100"/>
      <c r="B42" s="100"/>
      <c r="C42" s="78"/>
      <c r="D42" s="78" t="s">
        <v>52</v>
      </c>
      <c r="E42" s="124"/>
      <c r="F42" s="124"/>
      <c r="G42" s="124"/>
      <c r="H42" s="124"/>
      <c r="I42" s="124"/>
      <c r="J42" s="124"/>
      <c r="K42" s="124"/>
      <c r="L42" s="124"/>
      <c r="M42" s="124"/>
      <c r="N42" s="124"/>
      <c r="O42" s="143"/>
      <c r="P42" s="144"/>
      <c r="Q42" s="144"/>
      <c r="R42" s="144"/>
      <c r="S42" s="143"/>
      <c r="T42" s="145">
        <v>1545.3494344007397</v>
      </c>
      <c r="U42" s="146">
        <v>9.2585659344789271</v>
      </c>
      <c r="V42" s="146">
        <v>91.709341034795486</v>
      </c>
      <c r="W42" s="146">
        <v>849.09698077826783</v>
      </c>
      <c r="X42" s="145">
        <v>1312151.5389970718</v>
      </c>
    </row>
    <row r="43" spans="1:24" x14ac:dyDescent="0.3">
      <c r="A43" s="100"/>
      <c r="B43" s="100"/>
      <c r="C43" s="78"/>
      <c r="D43" s="77" t="s">
        <v>46</v>
      </c>
      <c r="E43" s="123"/>
      <c r="F43" s="123"/>
      <c r="G43" s="123"/>
      <c r="H43" s="123"/>
      <c r="I43" s="123"/>
      <c r="J43" s="123"/>
      <c r="K43" s="123"/>
      <c r="L43" s="123"/>
      <c r="M43" s="123"/>
      <c r="N43" s="123"/>
      <c r="O43" s="139"/>
      <c r="P43" s="140"/>
      <c r="Q43" s="140"/>
      <c r="R43" s="140"/>
      <c r="S43" s="139"/>
      <c r="T43" s="141">
        <v>2013.4511252573616</v>
      </c>
      <c r="U43" s="142">
        <v>9.1873252606871247</v>
      </c>
      <c r="V43" s="142">
        <v>180.15896059858301</v>
      </c>
      <c r="W43" s="142">
        <v>1655.1789696464984</v>
      </c>
      <c r="X43" s="141">
        <v>3332621.9589370633</v>
      </c>
    </row>
    <row r="44" spans="1:24" x14ac:dyDescent="0.3">
      <c r="A44" s="100"/>
      <c r="B44" s="100"/>
      <c r="C44" s="102"/>
      <c r="D44" s="104" t="s">
        <v>14</v>
      </c>
      <c r="E44" s="153"/>
      <c r="F44" s="153"/>
      <c r="G44" s="153"/>
      <c r="H44" s="153"/>
      <c r="I44" s="153"/>
      <c r="J44" s="153"/>
      <c r="K44" s="153"/>
      <c r="L44" s="153"/>
      <c r="M44" s="153"/>
      <c r="N44" s="153"/>
      <c r="O44" s="154">
        <v>5658.4111826104199</v>
      </c>
      <c r="P44" s="155">
        <v>14.637300034661461</v>
      </c>
      <c r="Q44" s="155">
        <v>81.438952940978865</v>
      </c>
      <c r="R44" s="155">
        <v>1192.0463887057829</v>
      </c>
      <c r="S44" s="156">
        <v>6745088.6160431709</v>
      </c>
      <c r="T44" s="63">
        <v>19280.944537399719</v>
      </c>
      <c r="U44" s="157">
        <v>13.764808204572887</v>
      </c>
      <c r="V44" s="157">
        <v>99.682114160498372</v>
      </c>
      <c r="W44" s="157">
        <v>1372.1051828455995</v>
      </c>
      <c r="X44" s="64">
        <v>26455483.9299247</v>
      </c>
    </row>
    <row r="45" spans="1:24" x14ac:dyDescent="0.3">
      <c r="A45" s="100"/>
      <c r="B45" s="100"/>
      <c r="C45" s="78" t="s">
        <v>26</v>
      </c>
      <c r="D45" s="77" t="s">
        <v>41</v>
      </c>
      <c r="E45" s="123"/>
      <c r="F45" s="123"/>
      <c r="G45" s="123"/>
      <c r="H45" s="123"/>
      <c r="I45" s="123"/>
      <c r="J45" s="123"/>
      <c r="K45" s="123"/>
      <c r="L45" s="123"/>
      <c r="M45" s="123"/>
      <c r="N45" s="123"/>
      <c r="O45" s="139">
        <v>28501.774703149502</v>
      </c>
      <c r="P45" s="140">
        <v>25.126679509816331</v>
      </c>
      <c r="Q45" s="140">
        <v>25.001858286958942</v>
      </c>
      <c r="R45" s="140">
        <v>628.2136803262631</v>
      </c>
      <c r="S45" s="139">
        <v>17905204.782095529</v>
      </c>
      <c r="T45" s="141">
        <v>41309.782005757756</v>
      </c>
      <c r="U45" s="142">
        <v>22.820566061042495</v>
      </c>
      <c r="V45" s="142">
        <v>28.992327619240665</v>
      </c>
      <c r="W45" s="142">
        <v>661.6213276982686</v>
      </c>
      <c r="X45" s="141">
        <v>27331432.817575481</v>
      </c>
    </row>
    <row r="46" spans="1:24" x14ac:dyDescent="0.3">
      <c r="A46" s="100"/>
      <c r="B46" s="100"/>
      <c r="C46" s="78"/>
      <c r="D46" s="78" t="s">
        <v>42</v>
      </c>
      <c r="E46" s="124"/>
      <c r="F46" s="124"/>
      <c r="G46" s="124"/>
      <c r="H46" s="124"/>
      <c r="I46" s="124"/>
      <c r="J46" s="124"/>
      <c r="K46" s="124"/>
      <c r="L46" s="124"/>
      <c r="M46" s="124"/>
      <c r="N46" s="124"/>
      <c r="O46" s="143">
        <v>16096.621644669725</v>
      </c>
      <c r="P46" s="144">
        <v>15.382702182957383</v>
      </c>
      <c r="Q46" s="144">
        <v>37.361552679696025</v>
      </c>
      <c r="R46" s="144">
        <v>574.72163796463724</v>
      </c>
      <c r="S46" s="143">
        <v>9251076.7573216185</v>
      </c>
      <c r="T46" s="145">
        <v>22621.443074856394</v>
      </c>
      <c r="U46" s="146">
        <v>11.893662758123325</v>
      </c>
      <c r="V46" s="146">
        <v>53.161059533020591</v>
      </c>
      <c r="W46" s="146">
        <v>632.27971395026407</v>
      </c>
      <c r="X46" s="145">
        <v>14303079.556512387</v>
      </c>
    </row>
    <row r="47" spans="1:24" x14ac:dyDescent="0.3">
      <c r="A47" s="100"/>
      <c r="B47" s="100"/>
      <c r="C47" s="78"/>
      <c r="D47" s="78" t="s">
        <v>51</v>
      </c>
      <c r="E47" s="124"/>
      <c r="F47" s="124"/>
      <c r="G47" s="124"/>
      <c r="H47" s="124"/>
      <c r="I47" s="124"/>
      <c r="J47" s="124"/>
      <c r="K47" s="124"/>
      <c r="L47" s="124"/>
      <c r="M47" s="124"/>
      <c r="N47" s="124"/>
      <c r="O47" s="143">
        <v>11220.651082195198</v>
      </c>
      <c r="P47" s="144">
        <v>40.334994860229074</v>
      </c>
      <c r="Q47" s="144">
        <v>16.618488729619912</v>
      </c>
      <c r="R47" s="144">
        <v>670.30665749399407</v>
      </c>
      <c r="S47" s="143">
        <v>7521277.1218126286</v>
      </c>
      <c r="T47" s="145">
        <v>14562.102158174403</v>
      </c>
      <c r="U47" s="146">
        <v>40.784214831200543</v>
      </c>
      <c r="V47" s="146">
        <v>16.631691694524147</v>
      </c>
      <c r="W47" s="146">
        <v>678.31048707576679</v>
      </c>
      <c r="X47" s="145">
        <v>9877626.6077583544</v>
      </c>
    </row>
    <row r="48" spans="1:24" x14ac:dyDescent="0.3">
      <c r="A48" s="100"/>
      <c r="B48" s="100"/>
      <c r="C48" s="78"/>
      <c r="D48" s="78" t="s">
        <v>52</v>
      </c>
      <c r="E48" s="124"/>
      <c r="F48" s="124"/>
      <c r="G48" s="124"/>
      <c r="H48" s="124"/>
      <c r="I48" s="124"/>
      <c r="J48" s="124"/>
      <c r="K48" s="124"/>
      <c r="L48" s="124"/>
      <c r="M48" s="124"/>
      <c r="N48" s="124"/>
      <c r="O48" s="143">
        <v>1184.501976284585</v>
      </c>
      <c r="P48" s="144">
        <v>13.474454332802765</v>
      </c>
      <c r="Q48" s="144">
        <v>70.978330284193348</v>
      </c>
      <c r="R48" s="144">
        <v>956.39427003295486</v>
      </c>
      <c r="S48" s="143">
        <v>1132850.9029612881</v>
      </c>
      <c r="T48" s="145">
        <v>4126.2367727269557</v>
      </c>
      <c r="U48" s="146">
        <v>19.329208616801889</v>
      </c>
      <c r="V48" s="146">
        <v>39.504130598571052</v>
      </c>
      <c r="W48" s="146">
        <v>763.58358156516647</v>
      </c>
      <c r="X48" s="145">
        <v>3150726.6533047436</v>
      </c>
    </row>
    <row r="49" spans="1:24" x14ac:dyDescent="0.3">
      <c r="A49" s="100"/>
      <c r="B49" s="100"/>
      <c r="C49" s="78"/>
      <c r="D49" s="77" t="s">
        <v>46</v>
      </c>
      <c r="E49" s="123"/>
      <c r="F49" s="123"/>
      <c r="G49" s="123"/>
      <c r="H49" s="123"/>
      <c r="I49" s="123"/>
      <c r="J49" s="123"/>
      <c r="K49" s="123"/>
      <c r="L49" s="123"/>
      <c r="M49" s="123"/>
      <c r="N49" s="123"/>
      <c r="O49" s="139">
        <v>5530.8351660989902</v>
      </c>
      <c r="P49" s="140">
        <v>8.3622431398661643</v>
      </c>
      <c r="Q49" s="140">
        <v>139.51457324122259</v>
      </c>
      <c r="R49" s="140">
        <v>1166.6547829977694</v>
      </c>
      <c r="S49" s="139">
        <v>6452575.3005016483</v>
      </c>
      <c r="T49" s="141">
        <v>7961.7741364802341</v>
      </c>
      <c r="U49" s="142">
        <v>9.7466405640407725</v>
      </c>
      <c r="V49" s="142">
        <v>115.49435618781385</v>
      </c>
      <c r="W49" s="142">
        <v>1125.6819769379197</v>
      </c>
      <c r="X49" s="141">
        <v>8962425.6498862691</v>
      </c>
    </row>
    <row r="50" spans="1:24" x14ac:dyDescent="0.3">
      <c r="A50" s="100"/>
      <c r="B50" s="100"/>
      <c r="C50" s="102"/>
      <c r="D50" s="104" t="s">
        <v>14</v>
      </c>
      <c r="E50" s="153"/>
      <c r="F50" s="153"/>
      <c r="G50" s="153"/>
      <c r="H50" s="153"/>
      <c r="I50" s="153"/>
      <c r="J50" s="153"/>
      <c r="K50" s="153"/>
      <c r="L50" s="153"/>
      <c r="M50" s="153"/>
      <c r="N50" s="153"/>
      <c r="O50" s="154">
        <v>34032.609869248496</v>
      </c>
      <c r="P50" s="155">
        <v>22.402194535816985</v>
      </c>
      <c r="Q50" s="155">
        <v>31.948603945233543</v>
      </c>
      <c r="R50" s="155">
        <v>715.71884072889191</v>
      </c>
      <c r="S50" s="156">
        <v>24357780.082597185</v>
      </c>
      <c r="T50" s="63">
        <v>49271.556142237991</v>
      </c>
      <c r="U50" s="157">
        <v>20.707954850148237</v>
      </c>
      <c r="V50" s="157">
        <v>35.571293099676545</v>
      </c>
      <c r="W50" s="157">
        <v>736.60873146949143</v>
      </c>
      <c r="X50" s="64">
        <v>36293858.467461757</v>
      </c>
    </row>
    <row r="51" spans="1:24" x14ac:dyDescent="0.3">
      <c r="A51" s="100"/>
      <c r="B51" s="100"/>
      <c r="C51" s="116" t="s">
        <v>27</v>
      </c>
      <c r="D51" s="77" t="s">
        <v>41</v>
      </c>
      <c r="E51" s="123"/>
      <c r="F51" s="123"/>
      <c r="G51" s="123"/>
      <c r="H51" s="123"/>
      <c r="I51" s="123"/>
      <c r="J51" s="123"/>
      <c r="K51" s="123"/>
      <c r="L51" s="123"/>
      <c r="M51" s="123"/>
      <c r="N51" s="123"/>
      <c r="O51" s="139">
        <v>157592.28392122869</v>
      </c>
      <c r="P51" s="140">
        <v>14.25476535297582</v>
      </c>
      <c r="Q51" s="140">
        <v>27.952887890950901</v>
      </c>
      <c r="R51" s="140">
        <v>398.46185782354473</v>
      </c>
      <c r="S51" s="139">
        <v>62794514.229908213</v>
      </c>
      <c r="T51" s="141">
        <v>199646.3801936667</v>
      </c>
      <c r="U51" s="142">
        <v>21.381354219329147</v>
      </c>
      <c r="V51" s="142">
        <v>19.947721591968804</v>
      </c>
      <c r="W51" s="142">
        <v>426.50930122644451</v>
      </c>
      <c r="X51" s="141">
        <v>85151038.108789876</v>
      </c>
    </row>
    <row r="52" spans="1:24" x14ac:dyDescent="0.3">
      <c r="A52" s="100"/>
      <c r="B52" s="100"/>
      <c r="C52" s="78"/>
      <c r="D52" s="78" t="s">
        <v>42</v>
      </c>
      <c r="E52" s="124"/>
      <c r="F52" s="124"/>
      <c r="G52" s="124"/>
      <c r="H52" s="124"/>
      <c r="I52" s="124"/>
      <c r="J52" s="124"/>
      <c r="K52" s="124"/>
      <c r="L52" s="124"/>
      <c r="M52" s="124"/>
      <c r="N52" s="124"/>
      <c r="O52" s="143">
        <v>70901.269931478106</v>
      </c>
      <c r="P52" s="144">
        <v>8.8866046544146631</v>
      </c>
      <c r="Q52" s="144">
        <v>58.212158829918245</v>
      </c>
      <c r="R52" s="144">
        <v>517.30844160147717</v>
      </c>
      <c r="S52" s="143">
        <v>36677825.455818601</v>
      </c>
      <c r="T52" s="145">
        <v>76706.129016931547</v>
      </c>
      <c r="U52" s="146">
        <v>12.641105424053588</v>
      </c>
      <c r="V52" s="146">
        <v>38.489762678536295</v>
      </c>
      <c r="W52" s="146">
        <v>486.5531477661807</v>
      </c>
      <c r="X52" s="145">
        <v>37321608.526146807</v>
      </c>
    </row>
    <row r="53" spans="1:24" x14ac:dyDescent="0.3">
      <c r="A53" s="100"/>
      <c r="B53" s="100"/>
      <c r="C53" s="78"/>
      <c r="D53" s="78" t="s">
        <v>51</v>
      </c>
      <c r="E53" s="124"/>
      <c r="F53" s="124"/>
      <c r="G53" s="124"/>
      <c r="H53" s="124"/>
      <c r="I53" s="124"/>
      <c r="J53" s="124"/>
      <c r="K53" s="124"/>
      <c r="L53" s="124"/>
      <c r="M53" s="124"/>
      <c r="N53" s="124"/>
      <c r="O53" s="143">
        <v>52025.652384695495</v>
      </c>
      <c r="P53" s="144">
        <v>23.367680176423814</v>
      </c>
      <c r="Q53" s="144">
        <v>16.590874826629715</v>
      </c>
      <c r="R53" s="144">
        <v>387.6902567957643</v>
      </c>
      <c r="S53" s="143">
        <v>20169838.532989748</v>
      </c>
      <c r="T53" s="145">
        <v>96325.761507210074</v>
      </c>
      <c r="U53" s="146">
        <v>31.71165091266214</v>
      </c>
      <c r="V53" s="146">
        <v>11.884890016738636</v>
      </c>
      <c r="W53" s="146">
        <v>376.88948334619892</v>
      </c>
      <c r="X53" s="145">
        <v>36304166.487381592</v>
      </c>
    </row>
    <row r="54" spans="1:24" x14ac:dyDescent="0.3">
      <c r="A54" s="100"/>
      <c r="B54" s="100"/>
      <c r="C54" s="78"/>
      <c r="D54" s="78" t="s">
        <v>52</v>
      </c>
      <c r="E54" s="124"/>
      <c r="F54" s="124"/>
      <c r="G54" s="124"/>
      <c r="H54" s="124"/>
      <c r="I54" s="124"/>
      <c r="J54" s="124"/>
      <c r="K54" s="124"/>
      <c r="L54" s="124"/>
      <c r="M54" s="124"/>
      <c r="N54" s="124"/>
      <c r="O54" s="143">
        <v>34665.36160505499</v>
      </c>
      <c r="P54" s="144">
        <v>11.55766589222268</v>
      </c>
      <c r="Q54" s="144">
        <v>14.842980990739582</v>
      </c>
      <c r="R54" s="144">
        <v>171.55021513558049</v>
      </c>
      <c r="S54" s="143">
        <v>5946850.2410998754</v>
      </c>
      <c r="T54" s="145">
        <v>26614.489669525123</v>
      </c>
      <c r="U54" s="146">
        <v>9.1833730488705854</v>
      </c>
      <c r="V54" s="146">
        <v>47.155296335727002</v>
      </c>
      <c r="W54" s="146">
        <v>433.04467748102132</v>
      </c>
      <c r="X54" s="145">
        <v>11525263.095261483</v>
      </c>
    </row>
    <row r="55" spans="1:24" x14ac:dyDescent="0.3">
      <c r="A55" s="100"/>
      <c r="B55" s="100"/>
      <c r="C55" s="78"/>
      <c r="D55" s="77" t="s">
        <v>46</v>
      </c>
      <c r="E55" s="123"/>
      <c r="F55" s="123"/>
      <c r="G55" s="123"/>
      <c r="H55" s="123"/>
      <c r="I55" s="123"/>
      <c r="J55" s="123"/>
      <c r="K55" s="123"/>
      <c r="L55" s="123"/>
      <c r="M55" s="123"/>
      <c r="N55" s="123"/>
      <c r="O55" s="139">
        <v>32394.160823433405</v>
      </c>
      <c r="P55" s="140">
        <v>8.4467112010720342</v>
      </c>
      <c r="Q55" s="140">
        <v>71.479650619656653</v>
      </c>
      <c r="R55" s="140">
        <v>603.76796553776956</v>
      </c>
      <c r="S55" s="139">
        <v>19558556.575667713</v>
      </c>
      <c r="T55" s="141">
        <v>30368.076478305669</v>
      </c>
      <c r="U55" s="142">
        <v>8.7342721342041081</v>
      </c>
      <c r="V55" s="142">
        <v>95.150224433046262</v>
      </c>
      <c r="W55" s="142">
        <v>831.06795382882274</v>
      </c>
      <c r="X55" s="141">
        <v>25237935.180542715</v>
      </c>
    </row>
    <row r="56" spans="1:24" x14ac:dyDescent="0.3">
      <c r="A56" s="100"/>
      <c r="B56" s="100"/>
      <c r="C56" s="105"/>
      <c r="D56" s="103" t="s">
        <v>14</v>
      </c>
      <c r="E56" s="130"/>
      <c r="F56" s="130"/>
      <c r="G56" s="130"/>
      <c r="H56" s="130"/>
      <c r="I56" s="130"/>
      <c r="J56" s="130"/>
      <c r="K56" s="130"/>
      <c r="L56" s="130"/>
      <c r="M56" s="130"/>
      <c r="N56" s="130"/>
      <c r="O56" s="132">
        <v>189986.44474466189</v>
      </c>
      <c r="P56" s="133">
        <v>13.264447119899511</v>
      </c>
      <c r="Q56" s="133">
        <v>32.678945150159208</v>
      </c>
      <c r="R56" s="133">
        <v>433.46813987838311</v>
      </c>
      <c r="S56" s="151">
        <v>82353070.805575877</v>
      </c>
      <c r="T56" s="121">
        <v>230014.45667197241</v>
      </c>
      <c r="U56" s="134">
        <v>19.711600232795085</v>
      </c>
      <c r="V56" s="134">
        <v>24.347180674091337</v>
      </c>
      <c r="W56" s="134">
        <v>479.92189224332145</v>
      </c>
      <c r="X56" s="152">
        <v>110388973.28933254</v>
      </c>
    </row>
    <row r="57" spans="1:24" x14ac:dyDescent="0.3">
      <c r="A57" s="100"/>
      <c r="B57" s="100"/>
      <c r="C57" s="106" t="s">
        <v>28</v>
      </c>
      <c r="D57" s="77" t="s">
        <v>41</v>
      </c>
      <c r="E57" s="123"/>
      <c r="F57" s="123"/>
      <c r="G57" s="123"/>
      <c r="H57" s="123"/>
      <c r="I57" s="123"/>
      <c r="J57" s="123"/>
      <c r="K57" s="123"/>
      <c r="L57" s="123"/>
      <c r="M57" s="123"/>
      <c r="N57" s="123"/>
      <c r="O57" s="139">
        <v>77424.440962661261</v>
      </c>
      <c r="P57" s="140">
        <v>21.833132576023896</v>
      </c>
      <c r="Q57" s="140">
        <v>49.31248759733478</v>
      </c>
      <c r="R57" s="140">
        <v>1076.6460793661442</v>
      </c>
      <c r="S57" s="139">
        <v>83358720.809564769</v>
      </c>
      <c r="T57" s="141">
        <v>148310.29982878346</v>
      </c>
      <c r="U57" s="142">
        <v>18.558396547803572</v>
      </c>
      <c r="V57" s="142">
        <v>71.228712123299488</v>
      </c>
      <c r="W57" s="142">
        <v>1321.8906851735348</v>
      </c>
      <c r="X57" s="141">
        <v>196050003.85896319</v>
      </c>
    </row>
    <row r="58" spans="1:24" x14ac:dyDescent="0.3">
      <c r="A58" s="100"/>
      <c r="B58" s="100"/>
      <c r="C58" s="77"/>
      <c r="D58" s="78" t="s">
        <v>42</v>
      </c>
      <c r="E58" s="124"/>
      <c r="F58" s="124"/>
      <c r="G58" s="124"/>
      <c r="H58" s="124"/>
      <c r="I58" s="124"/>
      <c r="J58" s="124"/>
      <c r="K58" s="124"/>
      <c r="L58" s="124"/>
      <c r="M58" s="124"/>
      <c r="N58" s="124"/>
      <c r="O58" s="143">
        <v>42987.106448025334</v>
      </c>
      <c r="P58" s="144">
        <v>13.913937213077286</v>
      </c>
      <c r="Q58" s="144">
        <v>82.448983757112373</v>
      </c>
      <c r="R58" s="144">
        <v>1147.1899832784909</v>
      </c>
      <c r="S58" s="143">
        <v>49314377.927300848</v>
      </c>
      <c r="T58" s="145">
        <v>109734.20816674427</v>
      </c>
      <c r="U58" s="146">
        <v>15.450789835702077</v>
      </c>
      <c r="V58" s="146">
        <v>89.533300371409979</v>
      </c>
      <c r="W58" s="146">
        <v>1383.3602073354436</v>
      </c>
      <c r="X58" s="145">
        <v>151801936.96133804</v>
      </c>
    </row>
    <row r="59" spans="1:24" x14ac:dyDescent="0.3">
      <c r="A59" s="100"/>
      <c r="B59" s="100"/>
      <c r="C59" s="77"/>
      <c r="D59" s="78" t="s">
        <v>51</v>
      </c>
      <c r="E59" s="124"/>
      <c r="F59" s="124"/>
      <c r="G59" s="124"/>
      <c r="H59" s="124"/>
      <c r="I59" s="124"/>
      <c r="J59" s="124"/>
      <c r="K59" s="124"/>
      <c r="L59" s="124"/>
      <c r="M59" s="124"/>
      <c r="N59" s="124"/>
      <c r="O59" s="143">
        <v>31052.59102003539</v>
      </c>
      <c r="P59" s="144">
        <v>30.729739545932222</v>
      </c>
      <c r="Q59" s="144">
        <v>31.719672158645679</v>
      </c>
      <c r="R59" s="144">
        <v>974.73726391754008</v>
      </c>
      <c r="S59" s="143">
        <v>30268117.608419616</v>
      </c>
      <c r="T59" s="145">
        <v>32542.242718870031</v>
      </c>
      <c r="U59" s="146">
        <v>24.083823132459123</v>
      </c>
      <c r="V59" s="146">
        <v>42.634024643718973</v>
      </c>
      <c r="W59" s="146">
        <v>1026.790308944232</v>
      </c>
      <c r="X59" s="145">
        <v>33414059.455046766</v>
      </c>
    </row>
    <row r="60" spans="1:24" x14ac:dyDescent="0.3">
      <c r="A60" s="100"/>
      <c r="B60" s="100"/>
      <c r="C60" s="77"/>
      <c r="D60" s="78" t="s">
        <v>52</v>
      </c>
      <c r="E60" s="124"/>
      <c r="F60" s="124"/>
      <c r="G60" s="124"/>
      <c r="H60" s="124"/>
      <c r="I60" s="124"/>
      <c r="J60" s="124"/>
      <c r="K60" s="124"/>
      <c r="L60" s="124"/>
      <c r="M60" s="124"/>
      <c r="N60" s="124"/>
      <c r="O60" s="143">
        <v>3384.743494600611</v>
      </c>
      <c r="P60" s="144">
        <v>40.788954915141481</v>
      </c>
      <c r="Q60" s="144">
        <v>27.352029382111684</v>
      </c>
      <c r="R60" s="144">
        <v>1115.6606933045782</v>
      </c>
      <c r="S60" s="143">
        <v>3776225.2738442793</v>
      </c>
      <c r="T60" s="145">
        <v>6033.8489431691924</v>
      </c>
      <c r="U60" s="146">
        <v>45.274509317821398</v>
      </c>
      <c r="V60" s="146">
        <v>39.658925547878752</v>
      </c>
      <c r="W60" s="146">
        <v>1795.5383942522205</v>
      </c>
      <c r="X60" s="145">
        <v>10834007.442578472</v>
      </c>
    </row>
    <row r="61" spans="1:24" x14ac:dyDescent="0.3">
      <c r="A61" s="100"/>
      <c r="B61" s="100"/>
      <c r="C61" s="77"/>
      <c r="D61" s="77" t="s">
        <v>46</v>
      </c>
      <c r="E61" s="123"/>
      <c r="F61" s="123"/>
      <c r="G61" s="123"/>
      <c r="H61" s="123"/>
      <c r="I61" s="123"/>
      <c r="J61" s="123"/>
      <c r="K61" s="123"/>
      <c r="L61" s="123"/>
      <c r="M61" s="123"/>
      <c r="N61" s="123"/>
      <c r="O61" s="139">
        <v>10282.168995227232</v>
      </c>
      <c r="P61" s="140">
        <v>17.36329810197476</v>
      </c>
      <c r="Q61" s="140">
        <v>84.261562395827767</v>
      </c>
      <c r="R61" s="140">
        <v>1463.0586264169028</v>
      </c>
      <c r="S61" s="139">
        <v>15043416.046743631</v>
      </c>
      <c r="T61" s="141">
        <v>18755.166126263877</v>
      </c>
      <c r="U61" s="142">
        <v>13.080141956051644</v>
      </c>
      <c r="V61" s="142">
        <v>127.14045880842568</v>
      </c>
      <c r="W61" s="142">
        <v>1663.0152495717448</v>
      </c>
      <c r="X61" s="141">
        <v>31190127.276228249</v>
      </c>
    </row>
    <row r="62" spans="1:24" x14ac:dyDescent="0.3">
      <c r="A62" s="100"/>
      <c r="B62" s="100"/>
      <c r="C62" s="102"/>
      <c r="D62" s="104" t="s">
        <v>14</v>
      </c>
      <c r="E62" s="130"/>
      <c r="F62" s="130"/>
      <c r="G62" s="130"/>
      <c r="H62" s="130"/>
      <c r="I62" s="130"/>
      <c r="J62" s="130"/>
      <c r="K62" s="130"/>
      <c r="L62" s="130"/>
      <c r="M62" s="130"/>
      <c r="N62" s="130"/>
      <c r="O62" s="132">
        <v>87706.609957888519</v>
      </c>
      <c r="P62" s="133">
        <v>21.309117413826481</v>
      </c>
      <c r="Q62" s="133">
        <v>52.651014305598572</v>
      </c>
      <c r="R62" s="133">
        <v>1121.9466457950577</v>
      </c>
      <c r="S62" s="131">
        <v>98402136.856308356</v>
      </c>
      <c r="T62" s="121">
        <v>167065.46595504758</v>
      </c>
      <c r="U62" s="134">
        <v>17.943394671964551</v>
      </c>
      <c r="V62" s="134">
        <v>75.804281413372948</v>
      </c>
      <c r="W62" s="134">
        <v>1360.1861392248188</v>
      </c>
      <c r="X62" s="135">
        <v>227240131.13519159</v>
      </c>
    </row>
    <row r="63" spans="1:24" x14ac:dyDescent="0.3">
      <c r="A63" s="100"/>
      <c r="B63" s="100"/>
      <c r="C63" s="116" t="s">
        <v>29</v>
      </c>
      <c r="D63" s="77" t="s">
        <v>41</v>
      </c>
      <c r="E63" s="123"/>
      <c r="F63" s="123"/>
      <c r="G63" s="123"/>
      <c r="H63" s="123"/>
      <c r="I63" s="123"/>
      <c r="J63" s="123"/>
      <c r="K63" s="123"/>
      <c r="L63" s="123"/>
      <c r="M63" s="123"/>
      <c r="N63" s="123"/>
      <c r="O63" s="139">
        <v>8904.2433294937255</v>
      </c>
      <c r="P63" s="140">
        <v>20.19924557345697</v>
      </c>
      <c r="Q63" s="140">
        <v>33.059072019161256</v>
      </c>
      <c r="R63" s="140">
        <v>667.76831414563821</v>
      </c>
      <c r="S63" s="139">
        <v>5945971.5568785705</v>
      </c>
      <c r="T63" s="141">
        <v>24846.454509618008</v>
      </c>
      <c r="U63" s="142">
        <v>21.015250105267757</v>
      </c>
      <c r="V63" s="142">
        <v>65.035990817809534</v>
      </c>
      <c r="W63" s="142">
        <v>1366.7476128801643</v>
      </c>
      <c r="X63" s="141">
        <v>33958832.389556028</v>
      </c>
    </row>
    <row r="64" spans="1:24" x14ac:dyDescent="0.3">
      <c r="A64" s="100"/>
      <c r="B64" s="100"/>
      <c r="C64" s="78"/>
      <c r="D64" s="78" t="s">
        <v>42</v>
      </c>
      <c r="E64" s="124"/>
      <c r="F64" s="124"/>
      <c r="G64" s="124"/>
      <c r="H64" s="124"/>
      <c r="I64" s="124"/>
      <c r="J64" s="124"/>
      <c r="K64" s="124"/>
      <c r="L64" s="124"/>
      <c r="M64" s="124"/>
      <c r="N64" s="124"/>
      <c r="O64" s="143">
        <v>4482.6369310961254</v>
      </c>
      <c r="P64" s="144">
        <v>12.422837758030818</v>
      </c>
      <c r="Q64" s="144">
        <v>53.801922533476031</v>
      </c>
      <c r="R64" s="144">
        <v>668.37255470351511</v>
      </c>
      <c r="S64" s="143">
        <v>2996071.4974450422</v>
      </c>
      <c r="T64" s="145">
        <v>18923.787145002214</v>
      </c>
      <c r="U64" s="146">
        <v>18.136977739065227</v>
      </c>
      <c r="V64" s="146">
        <v>80.596058113342451</v>
      </c>
      <c r="W64" s="146">
        <v>1461.7689118580997</v>
      </c>
      <c r="X64" s="145">
        <v>27662203.743184183</v>
      </c>
    </row>
    <row r="65" spans="1:24" x14ac:dyDescent="0.3">
      <c r="A65" s="100"/>
      <c r="B65" s="100"/>
      <c r="C65" s="78"/>
      <c r="D65" s="78" t="s">
        <v>51</v>
      </c>
      <c r="E65" s="124"/>
      <c r="F65" s="124"/>
      <c r="G65" s="124"/>
      <c r="H65" s="124"/>
      <c r="I65" s="124"/>
      <c r="J65" s="124"/>
      <c r="K65" s="124"/>
      <c r="L65" s="124"/>
      <c r="M65" s="124"/>
      <c r="N65" s="124"/>
      <c r="O65" s="143">
        <v>3847.3012047272787</v>
      </c>
      <c r="P65" s="144">
        <v>24.016395120678503</v>
      </c>
      <c r="Q65" s="144">
        <v>27.698160455478561</v>
      </c>
      <c r="R65" s="144">
        <v>665.20996561472532</v>
      </c>
      <c r="S65" s="143">
        <v>2559263.1021061256</v>
      </c>
      <c r="T65" s="145">
        <v>5021.2448176771286</v>
      </c>
      <c r="U65" s="146">
        <v>24.242280699577766</v>
      </c>
      <c r="V65" s="146">
        <v>39.836580171865016</v>
      </c>
      <c r="W65" s="146">
        <v>965.72955863758602</v>
      </c>
      <c r="X65" s="145">
        <v>4849164.5415865984</v>
      </c>
    </row>
    <row r="66" spans="1:24" x14ac:dyDescent="0.3">
      <c r="A66" s="100"/>
      <c r="B66" s="100"/>
      <c r="C66" s="78"/>
      <c r="D66" s="78" t="s">
        <v>52</v>
      </c>
      <c r="E66" s="124"/>
      <c r="F66" s="124"/>
      <c r="G66" s="124"/>
      <c r="H66" s="124"/>
      <c r="I66" s="124"/>
      <c r="J66" s="124"/>
      <c r="K66" s="124"/>
      <c r="L66" s="124"/>
      <c r="M66" s="124"/>
      <c r="N66" s="124"/>
      <c r="O66" s="143">
        <v>574.30519367032343</v>
      </c>
      <c r="P66" s="144">
        <v>55.325323198003879</v>
      </c>
      <c r="Q66" s="144">
        <v>12.294379795078132</v>
      </c>
      <c r="R66" s="144">
        <v>680.19053568170625</v>
      </c>
      <c r="S66" s="143">
        <v>390636.95732740336</v>
      </c>
      <c r="T66" s="145">
        <v>901.42254693866232</v>
      </c>
      <c r="U66" s="146">
        <v>63.463825509936129</v>
      </c>
      <c r="V66" s="146">
        <v>25.301900216776186</v>
      </c>
      <c r="W66" s="146">
        <v>1605.7553804272984</v>
      </c>
      <c r="X66" s="145">
        <v>1447464.1047852363</v>
      </c>
    </row>
    <row r="67" spans="1:24" x14ac:dyDescent="0.3">
      <c r="A67" s="100"/>
      <c r="B67" s="100"/>
      <c r="C67" s="78"/>
      <c r="D67" s="77" t="s">
        <v>46</v>
      </c>
      <c r="E67" s="123"/>
      <c r="F67" s="123"/>
      <c r="G67" s="123"/>
      <c r="H67" s="123"/>
      <c r="I67" s="123"/>
      <c r="J67" s="123"/>
      <c r="K67" s="123"/>
      <c r="L67" s="123"/>
      <c r="M67" s="123"/>
      <c r="N67" s="123"/>
      <c r="O67" s="139">
        <v>1123.4539292982372</v>
      </c>
      <c r="P67" s="140">
        <v>19.126549858259963</v>
      </c>
      <c r="Q67" s="140">
        <v>67.889866843073236</v>
      </c>
      <c r="R67" s="140">
        <v>1298.4989230446706</v>
      </c>
      <c r="S67" s="139">
        <v>1458803.7172840645</v>
      </c>
      <c r="T67" s="141">
        <v>1875.8492525414547</v>
      </c>
      <c r="U67" s="142">
        <v>17.280316754352</v>
      </c>
      <c r="V67" s="142">
        <v>115.82096438699246</v>
      </c>
      <c r="W67" s="142">
        <v>2001.4229514017525</v>
      </c>
      <c r="X67" s="141">
        <v>3754367.747406289</v>
      </c>
    </row>
    <row r="68" spans="1:24" x14ac:dyDescent="0.3">
      <c r="A68" s="100"/>
      <c r="B68" s="100"/>
      <c r="C68" s="102"/>
      <c r="D68" s="104" t="s">
        <v>14</v>
      </c>
      <c r="E68" s="153"/>
      <c r="F68" s="153"/>
      <c r="G68" s="153"/>
      <c r="H68" s="153"/>
      <c r="I68" s="153"/>
      <c r="J68" s="153"/>
      <c r="K68" s="153"/>
      <c r="L68" s="153"/>
      <c r="M68" s="153"/>
      <c r="N68" s="153"/>
      <c r="O68" s="154">
        <v>10027.697258791966</v>
      </c>
      <c r="P68" s="155">
        <v>20.079066016268719</v>
      </c>
      <c r="Q68" s="155">
        <v>36.776226137358549</v>
      </c>
      <c r="R68" s="155">
        <v>738.4322724412491</v>
      </c>
      <c r="S68" s="156">
        <v>7404775.2741626371</v>
      </c>
      <c r="T68" s="63">
        <v>26722.303762159474</v>
      </c>
      <c r="U68" s="157">
        <v>20.753065676972742</v>
      </c>
      <c r="V68" s="157">
        <v>68.004433772266736</v>
      </c>
      <c r="W68" s="157">
        <v>1411.3004804011948</v>
      </c>
      <c r="X68" s="64">
        <v>37713200.136962324</v>
      </c>
    </row>
    <row r="69" spans="1:24" x14ac:dyDescent="0.3">
      <c r="A69" s="100"/>
      <c r="B69" s="100"/>
      <c r="C69" s="116" t="s">
        <v>30</v>
      </c>
      <c r="D69" s="77" t="s">
        <v>41</v>
      </c>
      <c r="E69" s="123"/>
      <c r="F69" s="123"/>
      <c r="G69" s="123"/>
      <c r="H69" s="123"/>
      <c r="I69" s="123"/>
      <c r="J69" s="123"/>
      <c r="K69" s="123"/>
      <c r="L69" s="123"/>
      <c r="M69" s="123"/>
      <c r="N69" s="123"/>
      <c r="O69" s="139">
        <v>22017.304614862922</v>
      </c>
      <c r="P69" s="140">
        <v>27.116887886876288</v>
      </c>
      <c r="Q69" s="140">
        <v>43.676431957168312</v>
      </c>
      <c r="R69" s="140">
        <v>1184.3689086813142</v>
      </c>
      <c r="S69" s="139">
        <v>26076611.038809255</v>
      </c>
      <c r="T69" s="141">
        <v>26569.811331909375</v>
      </c>
      <c r="U69" s="142">
        <v>18.633635021799435</v>
      </c>
      <c r="V69" s="142">
        <v>68.674805054259053</v>
      </c>
      <c r="W69" s="142">
        <v>1279.6612525742905</v>
      </c>
      <c r="X69" s="141">
        <v>34000358.049653746</v>
      </c>
    </row>
    <row r="70" spans="1:24" x14ac:dyDescent="0.3">
      <c r="A70" s="100"/>
      <c r="B70" s="100"/>
      <c r="C70" s="78"/>
      <c r="D70" s="78" t="s">
        <v>42</v>
      </c>
      <c r="E70" s="124"/>
      <c r="F70" s="124"/>
      <c r="G70" s="124"/>
      <c r="H70" s="124"/>
      <c r="I70" s="124"/>
      <c r="J70" s="124"/>
      <c r="K70" s="124"/>
      <c r="L70" s="124"/>
      <c r="M70" s="124"/>
      <c r="N70" s="124"/>
      <c r="O70" s="143">
        <v>8669.4462952437989</v>
      </c>
      <c r="P70" s="144">
        <v>17.827304439602024</v>
      </c>
      <c r="Q70" s="144">
        <v>78.769018687801605</v>
      </c>
      <c r="R70" s="144">
        <v>1404.2392765561401</v>
      </c>
      <c r="S70" s="143">
        <v>12173976.993775461</v>
      </c>
      <c r="T70" s="145">
        <v>16473.742012991745</v>
      </c>
      <c r="U70" s="146">
        <v>14.616988515145305</v>
      </c>
      <c r="V70" s="146">
        <v>94.067151863841445</v>
      </c>
      <c r="W70" s="146">
        <v>1374.9784784461997</v>
      </c>
      <c r="X70" s="145">
        <v>22651040.727338627</v>
      </c>
    </row>
    <row r="71" spans="1:24" x14ac:dyDescent="0.3">
      <c r="A71" s="100"/>
      <c r="B71" s="100"/>
      <c r="C71" s="78"/>
      <c r="D71" s="78" t="s">
        <v>51</v>
      </c>
      <c r="E71" s="124"/>
      <c r="F71" s="124"/>
      <c r="G71" s="124"/>
      <c r="H71" s="124"/>
      <c r="I71" s="124"/>
      <c r="J71" s="124"/>
      <c r="K71" s="124"/>
      <c r="L71" s="124"/>
      <c r="M71" s="124"/>
      <c r="N71" s="124"/>
      <c r="O71" s="143">
        <v>12573.229489938287</v>
      </c>
      <c r="P71" s="144">
        <v>33.325049937844909</v>
      </c>
      <c r="Q71" s="144">
        <v>32.072719776086778</v>
      </c>
      <c r="R71" s="144">
        <v>1068.8249881805978</v>
      </c>
      <c r="S71" s="143">
        <v>13438581.860975238</v>
      </c>
      <c r="T71" s="145">
        <v>8630.1761666051316</v>
      </c>
      <c r="U71" s="146">
        <v>21.942743780164975</v>
      </c>
      <c r="V71" s="146">
        <v>45.311645577780482</v>
      </c>
      <c r="W71" s="146">
        <v>994.26182917088261</v>
      </c>
      <c r="X71" s="145">
        <v>8580654.7414757758</v>
      </c>
    </row>
    <row r="72" spans="1:24" x14ac:dyDescent="0.3">
      <c r="A72" s="100"/>
      <c r="B72" s="100"/>
      <c r="C72" s="78"/>
      <c r="D72" s="78" t="s">
        <v>52</v>
      </c>
      <c r="E72" s="124"/>
      <c r="F72" s="124"/>
      <c r="G72" s="124"/>
      <c r="H72" s="124"/>
      <c r="I72" s="124"/>
      <c r="J72" s="124"/>
      <c r="K72" s="124"/>
      <c r="L72" s="124"/>
      <c r="M72" s="124"/>
      <c r="N72" s="124"/>
      <c r="O72" s="143">
        <v>774.62882968083181</v>
      </c>
      <c r="P72" s="144">
        <v>30.316999383884479</v>
      </c>
      <c r="Q72" s="144">
        <v>19.760000435847139</v>
      </c>
      <c r="R72" s="144">
        <v>599.06392103913481</v>
      </c>
      <c r="S72" s="143">
        <v>464052.18405855529</v>
      </c>
      <c r="T72" s="145">
        <v>1465.8931523125052</v>
      </c>
      <c r="U72" s="146">
        <v>44.291034887213385</v>
      </c>
      <c r="V72" s="146">
        <v>42.643406181739913</v>
      </c>
      <c r="W72" s="146">
        <v>1888.7205909050526</v>
      </c>
      <c r="X72" s="145">
        <v>2768662.5808393452</v>
      </c>
    </row>
    <row r="73" spans="1:24" x14ac:dyDescent="0.3">
      <c r="A73" s="100"/>
      <c r="B73" s="100"/>
      <c r="C73" s="78"/>
      <c r="D73" s="77" t="s">
        <v>46</v>
      </c>
      <c r="E73" s="123"/>
      <c r="F73" s="123"/>
      <c r="G73" s="123"/>
      <c r="H73" s="123"/>
      <c r="I73" s="123"/>
      <c r="J73" s="123"/>
      <c r="K73" s="123"/>
      <c r="L73" s="123"/>
      <c r="M73" s="123"/>
      <c r="N73" s="123"/>
      <c r="O73" s="139">
        <v>2573.3289449636113</v>
      </c>
      <c r="P73" s="140">
        <v>18.828183729593146</v>
      </c>
      <c r="Q73" s="140">
        <v>69.73402458108805</v>
      </c>
      <c r="R73" s="140">
        <v>1312.9650270166908</v>
      </c>
      <c r="S73" s="139">
        <v>3378690.9077469814</v>
      </c>
      <c r="T73" s="141">
        <v>5564.7370170908334</v>
      </c>
      <c r="U73" s="142">
        <v>12.369961652276986</v>
      </c>
      <c r="V73" s="142">
        <v>114.6437299428685</v>
      </c>
      <c r="W73" s="142">
        <v>1418.1385430672822</v>
      </c>
      <c r="X73" s="141">
        <v>7891568.0459697675</v>
      </c>
    </row>
    <row r="74" spans="1:24" x14ac:dyDescent="0.3">
      <c r="A74" s="100"/>
      <c r="B74" s="100"/>
      <c r="C74" s="102"/>
      <c r="D74" s="103" t="s">
        <v>14</v>
      </c>
      <c r="E74" s="130"/>
      <c r="F74" s="130"/>
      <c r="G74" s="130"/>
      <c r="H74" s="130"/>
      <c r="I74" s="130"/>
      <c r="J74" s="130"/>
      <c r="K74" s="130"/>
      <c r="L74" s="130"/>
      <c r="M74" s="130"/>
      <c r="N74" s="130"/>
      <c r="O74" s="132">
        <v>24590.633559826529</v>
      </c>
      <c r="P74" s="133">
        <v>26.249502251110357</v>
      </c>
      <c r="Q74" s="133">
        <v>45.632334593100943</v>
      </c>
      <c r="R74" s="133">
        <v>1197.8260696250236</v>
      </c>
      <c r="S74" s="151">
        <v>29455301.946556237</v>
      </c>
      <c r="T74" s="121">
        <v>32134.548349000197</v>
      </c>
      <c r="U74" s="134">
        <v>17.548955234680779</v>
      </c>
      <c r="V74" s="134">
        <v>74.285980892423837</v>
      </c>
      <c r="W74" s="134">
        <v>1303.6413532454981</v>
      </c>
      <c r="X74" s="152">
        <v>41891926.095623501</v>
      </c>
    </row>
    <row r="75" spans="1:24" x14ac:dyDescent="0.3">
      <c r="A75" s="100"/>
      <c r="B75" s="100"/>
      <c r="C75" s="116" t="s">
        <v>31</v>
      </c>
      <c r="D75" s="77" t="s">
        <v>41</v>
      </c>
      <c r="E75" s="123"/>
      <c r="F75" s="123"/>
      <c r="G75" s="123"/>
      <c r="H75" s="123"/>
      <c r="I75" s="123"/>
      <c r="J75" s="123"/>
      <c r="K75" s="123"/>
      <c r="L75" s="123"/>
      <c r="M75" s="123"/>
      <c r="N75" s="123"/>
      <c r="O75" s="139">
        <v>11556.14016152664</v>
      </c>
      <c r="P75" s="140">
        <v>23.663721611320994</v>
      </c>
      <c r="Q75" s="140">
        <v>46.207019466579041</v>
      </c>
      <c r="R75" s="140">
        <v>1093.4300451460163</v>
      </c>
      <c r="S75" s="139">
        <v>12635830.858531766</v>
      </c>
      <c r="T75" s="141">
        <v>21277.998774796582</v>
      </c>
      <c r="U75" s="142">
        <v>22.944991676520296</v>
      </c>
      <c r="V75" s="142">
        <v>53.345553061095202</v>
      </c>
      <c r="W75" s="142">
        <v>1224.0132709662007</v>
      </c>
      <c r="X75" s="141">
        <v>26044552.879953567</v>
      </c>
    </row>
    <row r="76" spans="1:24" x14ac:dyDescent="0.3">
      <c r="A76" s="100"/>
      <c r="B76" s="100"/>
      <c r="C76" s="78"/>
      <c r="D76" s="78" t="s">
        <v>42</v>
      </c>
      <c r="E76" s="124"/>
      <c r="F76" s="124"/>
      <c r="G76" s="124"/>
      <c r="H76" s="124"/>
      <c r="I76" s="124"/>
      <c r="J76" s="124"/>
      <c r="K76" s="124"/>
      <c r="L76" s="124"/>
      <c r="M76" s="124"/>
      <c r="N76" s="124"/>
      <c r="O76" s="143">
        <v>7276.1532345896157</v>
      </c>
      <c r="P76" s="144">
        <v>16.547256492685715</v>
      </c>
      <c r="Q76" s="144">
        <v>57.513801438938181</v>
      </c>
      <c r="R76" s="144">
        <v>951.69562427950655</v>
      </c>
      <c r="S76" s="143">
        <v>6924683.194946114</v>
      </c>
      <c r="T76" s="145">
        <v>16356.977231482088</v>
      </c>
      <c r="U76" s="146">
        <v>18.980682469876683</v>
      </c>
      <c r="V76" s="146">
        <v>66.082834304156449</v>
      </c>
      <c r="W76" s="146">
        <v>1254.2972946366681</v>
      </c>
      <c r="X76" s="145">
        <v>20516512.289881554</v>
      </c>
    </row>
    <row r="77" spans="1:24" x14ac:dyDescent="0.3">
      <c r="A77" s="100"/>
      <c r="B77" s="100"/>
      <c r="C77" s="78"/>
      <c r="D77" s="78" t="s">
        <v>51</v>
      </c>
      <c r="E77" s="124"/>
      <c r="F77" s="124"/>
      <c r="G77" s="124"/>
      <c r="H77" s="124"/>
      <c r="I77" s="124"/>
      <c r="J77" s="124"/>
      <c r="K77" s="124"/>
      <c r="L77" s="124"/>
      <c r="M77" s="124"/>
      <c r="N77" s="124"/>
      <c r="O77" s="143">
        <v>3852.3488316989315</v>
      </c>
      <c r="P77" s="144">
        <v>32.19189642754813</v>
      </c>
      <c r="Q77" s="144">
        <v>36.175810114824515</v>
      </c>
      <c r="R77" s="144">
        <v>1164.5679323990789</v>
      </c>
      <c r="S77" s="143">
        <v>4486321.9138116296</v>
      </c>
      <c r="T77" s="145">
        <v>4154.591347401195</v>
      </c>
      <c r="U77" s="146">
        <v>24.968678159018488</v>
      </c>
      <c r="V77" s="146">
        <v>35.779186178042067</v>
      </c>
      <c r="W77" s="146">
        <v>893.35898447113527</v>
      </c>
      <c r="X77" s="145">
        <v>3711541.5070068957</v>
      </c>
    </row>
    <row r="78" spans="1:24" x14ac:dyDescent="0.3">
      <c r="A78" s="100"/>
      <c r="B78" s="100"/>
      <c r="C78" s="78"/>
      <c r="D78" s="78" t="s">
        <v>52</v>
      </c>
      <c r="E78" s="124"/>
      <c r="F78" s="124"/>
      <c r="G78" s="124"/>
      <c r="H78" s="124"/>
      <c r="I78" s="124"/>
      <c r="J78" s="124"/>
      <c r="K78" s="124"/>
      <c r="L78" s="124"/>
      <c r="M78" s="124"/>
      <c r="N78" s="124"/>
      <c r="O78" s="143">
        <v>427.63809523809516</v>
      </c>
      <c r="P78" s="144">
        <v>67.923076923076934</v>
      </c>
      <c r="Q78" s="144">
        <v>42.167763777835411</v>
      </c>
      <c r="R78" s="144">
        <v>2864.1642627560514</v>
      </c>
      <c r="S78" s="143">
        <v>1224825.7497740211</v>
      </c>
      <c r="T78" s="145">
        <v>766.43019591330153</v>
      </c>
      <c r="U78" s="146">
        <v>96.580562642422976</v>
      </c>
      <c r="V78" s="146">
        <v>24.539903188185271</v>
      </c>
      <c r="W78" s="146">
        <v>2370.0776571055221</v>
      </c>
      <c r="X78" s="145">
        <v>1816499.0830651247</v>
      </c>
    </row>
    <row r="79" spans="1:24" x14ac:dyDescent="0.3">
      <c r="A79" s="100"/>
      <c r="B79" s="100"/>
      <c r="C79" s="78"/>
      <c r="D79" s="77" t="s">
        <v>46</v>
      </c>
      <c r="E79" s="123"/>
      <c r="F79" s="123"/>
      <c r="G79" s="123"/>
      <c r="H79" s="123"/>
      <c r="I79" s="123"/>
      <c r="J79" s="123"/>
      <c r="K79" s="123"/>
      <c r="L79" s="123"/>
      <c r="M79" s="123"/>
      <c r="N79" s="123"/>
      <c r="O79" s="139">
        <v>758.1951288376772</v>
      </c>
      <c r="P79" s="140">
        <v>25.784545056848536</v>
      </c>
      <c r="Q79" s="140">
        <v>74.028261465001407</v>
      </c>
      <c r="R79" s="140">
        <v>1908.7850432244925</v>
      </c>
      <c r="S79" s="139">
        <v>1447231.5217710251</v>
      </c>
      <c r="T79" s="141">
        <v>2049.969202219962</v>
      </c>
      <c r="U79" s="142">
        <v>14.180010623342099</v>
      </c>
      <c r="V79" s="142">
        <v>129.82405451258913</v>
      </c>
      <c r="W79" s="142">
        <v>1840.9064721538571</v>
      </c>
      <c r="X79" s="141">
        <v>3773801.5720828087</v>
      </c>
    </row>
    <row r="80" spans="1:24" x14ac:dyDescent="0.3">
      <c r="A80" s="100"/>
      <c r="B80" s="100"/>
      <c r="C80" s="102"/>
      <c r="D80" s="104" t="s">
        <v>14</v>
      </c>
      <c r="E80" s="130"/>
      <c r="F80" s="130"/>
      <c r="G80" s="130"/>
      <c r="H80" s="130"/>
      <c r="I80" s="130"/>
      <c r="J80" s="130"/>
      <c r="K80" s="130"/>
      <c r="L80" s="130"/>
      <c r="M80" s="130"/>
      <c r="N80" s="130"/>
      <c r="O80" s="132">
        <v>12314.335290364319</v>
      </c>
      <c r="P80" s="133">
        <v>23.794300970060878</v>
      </c>
      <c r="Q80" s="133">
        <v>48.063254872088152</v>
      </c>
      <c r="R80" s="133">
        <v>1143.6315520272103</v>
      </c>
      <c r="S80" s="151">
        <v>14083062.380302789</v>
      </c>
      <c r="T80" s="121">
        <v>23327.967977016528</v>
      </c>
      <c r="U80" s="134">
        <v>22.174759942887977</v>
      </c>
      <c r="V80" s="134">
        <v>57.643167249917894</v>
      </c>
      <c r="W80" s="134">
        <v>1278.2233961146715</v>
      </c>
      <c r="X80" s="152">
        <v>29818354.452036384</v>
      </c>
    </row>
    <row r="81" spans="1:24" x14ac:dyDescent="0.3">
      <c r="A81" s="100"/>
      <c r="B81" s="100"/>
      <c r="C81" s="116" t="s">
        <v>32</v>
      </c>
      <c r="D81" s="77" t="s">
        <v>41</v>
      </c>
      <c r="E81" s="123"/>
      <c r="F81" s="123"/>
      <c r="G81" s="123"/>
      <c r="H81" s="123"/>
      <c r="I81" s="123"/>
      <c r="J81" s="123"/>
      <c r="K81" s="123"/>
      <c r="L81" s="123"/>
      <c r="M81" s="123"/>
      <c r="N81" s="123"/>
      <c r="O81" s="139">
        <v>9285.6501533114442</v>
      </c>
      <c r="P81" s="140">
        <v>13.451200645785269</v>
      </c>
      <c r="Q81" s="140">
        <v>76.327650140332025</v>
      </c>
      <c r="R81" s="140">
        <v>1026.698536858906</v>
      </c>
      <c r="S81" s="139">
        <v>9533563.4261885397</v>
      </c>
      <c r="T81" s="141">
        <v>18991.188457359935</v>
      </c>
      <c r="U81" s="142">
        <v>13.774361213470034</v>
      </c>
      <c r="V81" s="142">
        <v>102.79301789663765</v>
      </c>
      <c r="W81" s="142">
        <v>1415.9081587309763</v>
      </c>
      <c r="X81" s="141">
        <v>26889778.680773497</v>
      </c>
    </row>
    <row r="82" spans="1:24" x14ac:dyDescent="0.3">
      <c r="A82" s="100"/>
      <c r="B82" s="100"/>
      <c r="C82" s="78"/>
      <c r="D82" s="78" t="s">
        <v>42</v>
      </c>
      <c r="E82" s="124"/>
      <c r="F82" s="124"/>
      <c r="G82" s="124"/>
      <c r="H82" s="124"/>
      <c r="I82" s="124"/>
      <c r="J82" s="124"/>
      <c r="K82" s="124"/>
      <c r="L82" s="124"/>
      <c r="M82" s="124"/>
      <c r="N82" s="124"/>
      <c r="O82" s="143">
        <v>5742.0028726373357</v>
      </c>
      <c r="P82" s="144">
        <v>10.043745616701678</v>
      </c>
      <c r="Q82" s="144">
        <v>126.38878820337442</v>
      </c>
      <c r="R82" s="144">
        <v>1269.4168375178783</v>
      </c>
      <c r="S82" s="143">
        <v>7288995.1276018601</v>
      </c>
      <c r="T82" s="145">
        <v>15535.691714677769</v>
      </c>
      <c r="U82" s="146">
        <v>12.733249582844067</v>
      </c>
      <c r="V82" s="146">
        <v>120.54066320192673</v>
      </c>
      <c r="W82" s="146">
        <v>1534.8743494316807</v>
      </c>
      <c r="X82" s="145">
        <v>23845334.713537186</v>
      </c>
    </row>
    <row r="83" spans="1:24" x14ac:dyDescent="0.3">
      <c r="A83" s="100"/>
      <c r="B83" s="100"/>
      <c r="C83" s="78"/>
      <c r="D83" s="78" t="s">
        <v>51</v>
      </c>
      <c r="E83" s="124"/>
      <c r="F83" s="124"/>
      <c r="G83" s="124"/>
      <c r="H83" s="124"/>
      <c r="I83" s="124"/>
      <c r="J83" s="124"/>
      <c r="K83" s="124"/>
      <c r="L83" s="124"/>
      <c r="M83" s="124"/>
      <c r="N83" s="124"/>
      <c r="O83" s="143">
        <v>2783.4821183431368</v>
      </c>
      <c r="P83" s="144">
        <v>20.933358001745329</v>
      </c>
      <c r="Q83" s="144">
        <v>31.409933764162528</v>
      </c>
      <c r="R83" s="144">
        <v>657.51538829632273</v>
      </c>
      <c r="S83" s="143">
        <v>1830182.3258582577</v>
      </c>
      <c r="T83" s="145">
        <v>2702.4725700840177</v>
      </c>
      <c r="U83" s="146">
        <v>22.701858027039719</v>
      </c>
      <c r="V83" s="146">
        <v>43.903232868907573</v>
      </c>
      <c r="W83" s="146">
        <v>996.68495951800344</v>
      </c>
      <c r="X83" s="145">
        <v>2693513.7641127044</v>
      </c>
    </row>
    <row r="84" spans="1:24" x14ac:dyDescent="0.3">
      <c r="A84" s="100"/>
      <c r="B84" s="100"/>
      <c r="C84" s="78"/>
      <c r="D84" s="78" t="s">
        <v>52</v>
      </c>
      <c r="E84" s="124"/>
      <c r="F84" s="124"/>
      <c r="G84" s="124"/>
      <c r="H84" s="124"/>
      <c r="I84" s="124"/>
      <c r="J84" s="124"/>
      <c r="K84" s="124"/>
      <c r="L84" s="124"/>
      <c r="M84" s="124"/>
      <c r="N84" s="124"/>
      <c r="O84" s="143">
        <v>760.16516233097354</v>
      </c>
      <c r="P84" s="144">
        <v>11.792568148476862</v>
      </c>
      <c r="Q84" s="144">
        <v>46.226252660566708</v>
      </c>
      <c r="R84" s="144">
        <v>545.12623474844281</v>
      </c>
      <c r="S84" s="143">
        <v>414385.97272842238</v>
      </c>
      <c r="T84" s="145">
        <v>753.02417259815331</v>
      </c>
      <c r="U84" s="146">
        <v>3.2143736146955662</v>
      </c>
      <c r="V84" s="146">
        <v>144.98246377017915</v>
      </c>
      <c r="W84" s="146">
        <v>466.02780613641977</v>
      </c>
      <c r="X84" s="145">
        <v>350930.20312361012</v>
      </c>
    </row>
    <row r="85" spans="1:24" x14ac:dyDescent="0.3">
      <c r="A85" s="100"/>
      <c r="B85" s="100"/>
      <c r="C85" s="78"/>
      <c r="D85" s="77" t="s">
        <v>46</v>
      </c>
      <c r="E85" s="123"/>
      <c r="F85" s="123"/>
      <c r="G85" s="123"/>
      <c r="H85" s="123"/>
      <c r="I85" s="123"/>
      <c r="J85" s="123"/>
      <c r="K85" s="123"/>
      <c r="L85" s="123"/>
      <c r="M85" s="123"/>
      <c r="N85" s="123"/>
      <c r="O85" s="139">
        <v>1247.0005454874813</v>
      </c>
      <c r="P85" s="140">
        <v>8.3291299178891585</v>
      </c>
      <c r="Q85" s="140">
        <v>166.53862740551986</v>
      </c>
      <c r="R85" s="140">
        <v>1387.1218640075112</v>
      </c>
      <c r="S85" s="139">
        <v>1729741.7210749784</v>
      </c>
      <c r="T85" s="141">
        <v>1953.0683208048536</v>
      </c>
      <c r="U85" s="142">
        <v>10.023995198134607</v>
      </c>
      <c r="V85" s="142">
        <v>156.23905654777496</v>
      </c>
      <c r="W85" s="142">
        <v>1566.139552595977</v>
      </c>
      <c r="X85" s="141">
        <v>3058777.5461346898</v>
      </c>
    </row>
    <row r="86" spans="1:24" x14ac:dyDescent="0.3">
      <c r="A86" s="100"/>
      <c r="B86" s="100"/>
      <c r="C86" s="107"/>
      <c r="D86" s="108" t="s">
        <v>14</v>
      </c>
      <c r="E86" s="158"/>
      <c r="F86" s="158"/>
      <c r="G86" s="158"/>
      <c r="H86" s="158"/>
      <c r="I86" s="158"/>
      <c r="J86" s="158"/>
      <c r="K86" s="158"/>
      <c r="L86" s="158"/>
      <c r="M86" s="158"/>
      <c r="N86" s="158"/>
      <c r="O86" s="159">
        <v>10532.650698798927</v>
      </c>
      <c r="P86" s="160">
        <v>12.844779225919876</v>
      </c>
      <c r="Q86" s="160">
        <v>83.253312924845986</v>
      </c>
      <c r="R86" s="160">
        <v>1069.3704243460679</v>
      </c>
      <c r="S86" s="161">
        <v>11263305.147263519</v>
      </c>
      <c r="T86" s="162">
        <v>20944.256778164785</v>
      </c>
      <c r="U86" s="163">
        <v>13.424636650141966</v>
      </c>
      <c r="V86" s="163">
        <v>106.51441755476991</v>
      </c>
      <c r="W86" s="163">
        <v>1429.917353674289</v>
      </c>
      <c r="X86" s="164">
        <v>29948556.226908211</v>
      </c>
    </row>
    <row r="87" spans="1:24" x14ac:dyDescent="0.3">
      <c r="A87" s="100"/>
      <c r="B87" s="100"/>
      <c r="C87" s="116" t="s">
        <v>33</v>
      </c>
      <c r="D87" s="77" t="s">
        <v>41</v>
      </c>
      <c r="E87" s="123"/>
      <c r="F87" s="123"/>
      <c r="G87" s="123"/>
      <c r="H87" s="123"/>
      <c r="I87" s="123"/>
      <c r="J87" s="123"/>
      <c r="K87" s="123"/>
      <c r="L87" s="123"/>
      <c r="M87" s="123"/>
      <c r="N87" s="123"/>
      <c r="O87" s="139">
        <v>7758.9955675843476</v>
      </c>
      <c r="P87" s="140">
        <v>16.853191719983755</v>
      </c>
      <c r="Q87" s="140">
        <v>66.306039979959579</v>
      </c>
      <c r="R87" s="140">
        <v>1117.4684039751664</v>
      </c>
      <c r="S87" s="139">
        <v>8670432.3933588713</v>
      </c>
      <c r="T87" s="141">
        <v>9826.5999504169158</v>
      </c>
      <c r="U87" s="142">
        <v>17.099226590176844</v>
      </c>
      <c r="V87" s="142">
        <v>68.090004651065513</v>
      </c>
      <c r="W87" s="142">
        <v>1164.2864180547645</v>
      </c>
      <c r="X87" s="141">
        <v>11440976.857928034</v>
      </c>
    </row>
    <row r="88" spans="1:24" x14ac:dyDescent="0.3">
      <c r="A88" s="100"/>
      <c r="B88" s="100"/>
      <c r="C88" s="78"/>
      <c r="D88" s="78" t="s">
        <v>42</v>
      </c>
      <c r="E88" s="124"/>
      <c r="F88" s="124"/>
      <c r="G88" s="124"/>
      <c r="H88" s="124"/>
      <c r="I88" s="124"/>
      <c r="J88" s="124"/>
      <c r="K88" s="124"/>
      <c r="L88" s="124"/>
      <c r="M88" s="124"/>
      <c r="N88" s="124"/>
      <c r="O88" s="143">
        <v>5614.4617341149878</v>
      </c>
      <c r="P88" s="144">
        <v>10.740749629371493</v>
      </c>
      <c r="Q88" s="144">
        <v>117.75943996221287</v>
      </c>
      <c r="R88" s="144">
        <v>1264.824661129132</v>
      </c>
      <c r="S88" s="143">
        <v>7101309.6602744674</v>
      </c>
      <c r="T88" s="145">
        <v>7888.0179811482949</v>
      </c>
      <c r="U88" s="146">
        <v>13.494905776621929</v>
      </c>
      <c r="V88" s="146">
        <v>91.912910743803451</v>
      </c>
      <c r="W88" s="146">
        <v>1240.3560701426893</v>
      </c>
      <c r="X88" s="145">
        <v>9783950.9843119662</v>
      </c>
    </row>
    <row r="89" spans="1:24" x14ac:dyDescent="0.3">
      <c r="A89" s="100"/>
      <c r="B89" s="100"/>
      <c r="C89" s="78"/>
      <c r="D89" s="78" t="s">
        <v>51</v>
      </c>
      <c r="E89" s="124"/>
      <c r="F89" s="124"/>
      <c r="G89" s="124"/>
      <c r="H89" s="124"/>
      <c r="I89" s="124"/>
      <c r="J89" s="124"/>
      <c r="K89" s="124"/>
      <c r="L89" s="124"/>
      <c r="M89" s="124"/>
      <c r="N89" s="124"/>
      <c r="O89" s="143">
        <v>2053.6038971636258</v>
      </c>
      <c r="P89" s="144">
        <v>32.428741425828804</v>
      </c>
      <c r="Q89" s="144">
        <v>21.05439059102002</v>
      </c>
      <c r="R89" s="144">
        <v>682.76738835459128</v>
      </c>
      <c r="S89" s="143">
        <v>1402133.7695812196</v>
      </c>
      <c r="T89" s="145">
        <v>1535.476035890093</v>
      </c>
      <c r="U89" s="146">
        <v>27.815310025433885</v>
      </c>
      <c r="V89" s="146">
        <v>26.282417731430943</v>
      </c>
      <c r="W89" s="146">
        <v>731.05359741771235</v>
      </c>
      <c r="X89" s="145">
        <v>1122515.2797861411</v>
      </c>
    </row>
    <row r="90" spans="1:24" x14ac:dyDescent="0.3">
      <c r="A90" s="100"/>
      <c r="B90" s="100"/>
      <c r="C90" s="78"/>
      <c r="D90" s="78" t="s">
        <v>52</v>
      </c>
      <c r="E90" s="124"/>
      <c r="F90" s="124"/>
      <c r="G90" s="124"/>
      <c r="H90" s="124"/>
      <c r="I90" s="124"/>
      <c r="J90" s="124"/>
      <c r="K90" s="124"/>
      <c r="L90" s="124"/>
      <c r="M90" s="124"/>
      <c r="N90" s="124"/>
      <c r="O90" s="143">
        <v>90.929936305732483</v>
      </c>
      <c r="P90" s="144">
        <v>42.5</v>
      </c>
      <c r="Q90" s="144">
        <v>43.210764705882355</v>
      </c>
      <c r="R90" s="144">
        <v>1836.4575000000004</v>
      </c>
      <c r="S90" s="143">
        <v>166988.96350318479</v>
      </c>
      <c r="T90" s="145">
        <v>403.10593337852833</v>
      </c>
      <c r="U90" s="146">
        <v>46.810171237736213</v>
      </c>
      <c r="V90" s="146">
        <v>28.326759591637728</v>
      </c>
      <c r="W90" s="146">
        <v>1325.9804670947487</v>
      </c>
      <c r="X90" s="145">
        <v>534510.59382992564</v>
      </c>
    </row>
    <row r="91" spans="1:24" x14ac:dyDescent="0.3">
      <c r="A91" s="100"/>
      <c r="B91" s="100"/>
      <c r="C91" s="78"/>
      <c r="D91" s="77" t="s">
        <v>46</v>
      </c>
      <c r="E91" s="123"/>
      <c r="F91" s="123"/>
      <c r="G91" s="123"/>
      <c r="H91" s="123"/>
      <c r="I91" s="123"/>
      <c r="J91" s="123"/>
      <c r="K91" s="123"/>
      <c r="L91" s="123"/>
      <c r="M91" s="123"/>
      <c r="N91" s="123"/>
      <c r="O91" s="139">
        <v>1104.2773614311282</v>
      </c>
      <c r="P91" s="140">
        <v>18.834261489125996</v>
      </c>
      <c r="Q91" s="140">
        <v>62.539934218772636</v>
      </c>
      <c r="R91" s="140">
        <v>1177.8934745891029</v>
      </c>
      <c r="S91" s="139">
        <v>1300721.0981661982</v>
      </c>
      <c r="T91" s="141">
        <v>1925.5982092450704</v>
      </c>
      <c r="U91" s="142">
        <v>15.472985369455579</v>
      </c>
      <c r="V91" s="142">
        <v>108.07138749860459</v>
      </c>
      <c r="W91" s="142">
        <v>1672.1869976226733</v>
      </c>
      <c r="X91" s="141">
        <v>3219960.28814511</v>
      </c>
    </row>
    <row r="92" spans="1:24" x14ac:dyDescent="0.3">
      <c r="A92" s="100"/>
      <c r="B92" s="100"/>
      <c r="C92" s="107"/>
      <c r="D92" s="108" t="s">
        <v>14</v>
      </c>
      <c r="E92" s="158"/>
      <c r="F92" s="158"/>
      <c r="G92" s="158"/>
      <c r="H92" s="158"/>
      <c r="I92" s="158"/>
      <c r="J92" s="158"/>
      <c r="K92" s="158"/>
      <c r="L92" s="158"/>
      <c r="M92" s="158"/>
      <c r="N92" s="158"/>
      <c r="O92" s="159">
        <v>8863.272929015473</v>
      </c>
      <c r="P92" s="160">
        <v>17.100013691393176</v>
      </c>
      <c r="Q92" s="160">
        <v>65.789232613327783</v>
      </c>
      <c r="R92" s="160">
        <v>1124.9967784341559</v>
      </c>
      <c r="S92" s="161">
        <v>9971153.4915250707</v>
      </c>
      <c r="T92" s="162">
        <v>11752.198159661988</v>
      </c>
      <c r="U92" s="163">
        <v>16.832766891329189</v>
      </c>
      <c r="V92" s="163">
        <v>74.111758301062466</v>
      </c>
      <c r="W92" s="163">
        <v>1247.5059513883155</v>
      </c>
      <c r="X92" s="164">
        <v>14660937.146073144</v>
      </c>
    </row>
    <row r="93" spans="1:24" x14ac:dyDescent="0.3">
      <c r="A93" s="100"/>
      <c r="B93" s="100"/>
      <c r="C93" s="116" t="s">
        <v>34</v>
      </c>
      <c r="D93" s="77" t="s">
        <v>41</v>
      </c>
      <c r="E93" s="123"/>
      <c r="F93" s="123"/>
      <c r="G93" s="123"/>
      <c r="H93" s="123"/>
      <c r="I93" s="123"/>
      <c r="J93" s="123"/>
      <c r="K93" s="123"/>
      <c r="L93" s="123"/>
      <c r="M93" s="123"/>
      <c r="N93" s="123"/>
      <c r="O93" s="139">
        <v>17902.107135882212</v>
      </c>
      <c r="P93" s="140">
        <v>21.471776249379371</v>
      </c>
      <c r="Q93" s="140">
        <v>53.321651099578247</v>
      </c>
      <c r="R93" s="140">
        <v>1144.9105616576182</v>
      </c>
      <c r="S93" s="139">
        <v>20496311.535797741</v>
      </c>
      <c r="T93" s="141">
        <v>46798.246804682676</v>
      </c>
      <c r="U93" s="142">
        <v>17.464596129488015</v>
      </c>
      <c r="V93" s="142">
        <v>77.957337688238638</v>
      </c>
      <c r="W93" s="142">
        <v>1361.4934180552029</v>
      </c>
      <c r="X93" s="141">
        <v>63715505.001098394</v>
      </c>
    </row>
    <row r="94" spans="1:24" x14ac:dyDescent="0.3">
      <c r="A94" s="100"/>
      <c r="B94" s="100"/>
      <c r="C94" s="78"/>
      <c r="D94" s="78" t="s">
        <v>42</v>
      </c>
      <c r="E94" s="124"/>
      <c r="F94" s="124"/>
      <c r="G94" s="124"/>
      <c r="H94" s="124"/>
      <c r="I94" s="124"/>
      <c r="J94" s="124"/>
      <c r="K94" s="124"/>
      <c r="L94" s="124"/>
      <c r="M94" s="124"/>
      <c r="N94" s="124"/>
      <c r="O94" s="143">
        <v>11202.405380343445</v>
      </c>
      <c r="P94" s="144">
        <v>13.345781324337315</v>
      </c>
      <c r="Q94" s="144">
        <v>85.812207681840476</v>
      </c>
      <c r="R94" s="144">
        <v>1145.230958680462</v>
      </c>
      <c r="S94" s="143">
        <v>12829341.45325789</v>
      </c>
      <c r="T94" s="145">
        <v>34555.992081442178</v>
      </c>
      <c r="U94" s="146">
        <v>14.374609548034217</v>
      </c>
      <c r="V94" s="146">
        <v>95.309322856064</v>
      </c>
      <c r="W94" s="146">
        <v>1370.0343023434534</v>
      </c>
      <c r="X94" s="145">
        <v>47342894.503084511</v>
      </c>
    </row>
    <row r="95" spans="1:24" x14ac:dyDescent="0.3">
      <c r="A95" s="100"/>
      <c r="B95" s="100"/>
      <c r="C95" s="78"/>
      <c r="D95" s="78" t="s">
        <v>51</v>
      </c>
      <c r="E95" s="124"/>
      <c r="F95" s="124"/>
      <c r="G95" s="124"/>
      <c r="H95" s="124"/>
      <c r="I95" s="124"/>
      <c r="J95" s="124"/>
      <c r="K95" s="124"/>
      <c r="L95" s="124"/>
      <c r="M95" s="124"/>
      <c r="N95" s="124"/>
      <c r="O95" s="143">
        <v>5942.6254781641146</v>
      </c>
      <c r="P95" s="144">
        <v>32.638502364282516</v>
      </c>
      <c r="Q95" s="144">
        <v>33.778556539389974</v>
      </c>
      <c r="R95" s="144">
        <v>1102.4814974729304</v>
      </c>
      <c r="S95" s="143">
        <v>6551634.6360871624</v>
      </c>
      <c r="T95" s="145">
        <v>10498.281781212465</v>
      </c>
      <c r="U95" s="146">
        <v>25.227928526116848</v>
      </c>
      <c r="V95" s="146">
        <v>47.032940194034644</v>
      </c>
      <c r="W95" s="146">
        <v>1186.5436535882338</v>
      </c>
      <c r="X95" s="145">
        <v>12456669.621078633</v>
      </c>
    </row>
    <row r="96" spans="1:24" x14ac:dyDescent="0.3">
      <c r="A96" s="100"/>
      <c r="B96" s="100"/>
      <c r="C96" s="78"/>
      <c r="D96" s="78" t="s">
        <v>52</v>
      </c>
      <c r="E96" s="124"/>
      <c r="F96" s="124"/>
      <c r="G96" s="124"/>
      <c r="H96" s="124"/>
      <c r="I96" s="124"/>
      <c r="J96" s="124"/>
      <c r="K96" s="124"/>
      <c r="L96" s="124"/>
      <c r="M96" s="124"/>
      <c r="N96" s="124"/>
      <c r="O96" s="143">
        <v>757.07627737465509</v>
      </c>
      <c r="P96" s="144">
        <v>54.059005420504811</v>
      </c>
      <c r="Q96" s="144">
        <v>27.251964558740127</v>
      </c>
      <c r="R96" s="144">
        <v>1473.2140998003379</v>
      </c>
      <c r="S96" s="143">
        <v>1115335.4464526933</v>
      </c>
      <c r="T96" s="145">
        <v>1743.9729420280432</v>
      </c>
      <c r="U96" s="146">
        <v>31.957883364817338</v>
      </c>
      <c r="V96" s="146">
        <v>70.261655157722302</v>
      </c>
      <c r="W96" s="146">
        <v>2245.4137805495052</v>
      </c>
      <c r="X96" s="145">
        <v>3915940.876935232</v>
      </c>
    </row>
    <row r="97" spans="1:24" x14ac:dyDescent="0.3">
      <c r="A97" s="100"/>
      <c r="B97" s="100"/>
      <c r="C97" s="78"/>
      <c r="D97" s="77" t="s">
        <v>46</v>
      </c>
      <c r="E97" s="123"/>
      <c r="F97" s="123"/>
      <c r="G97" s="123"/>
      <c r="H97" s="123"/>
      <c r="I97" s="123"/>
      <c r="J97" s="123"/>
      <c r="K97" s="123"/>
      <c r="L97" s="123"/>
      <c r="M97" s="123"/>
      <c r="N97" s="123"/>
      <c r="O97" s="139">
        <v>3475.9130852090993</v>
      </c>
      <c r="P97" s="140">
        <v>16.645716282844955</v>
      </c>
      <c r="Q97" s="140">
        <v>99.003108237659859</v>
      </c>
      <c r="R97" s="140">
        <v>1647.9776508438761</v>
      </c>
      <c r="S97" s="139">
        <v>5728227.0807003798</v>
      </c>
      <c r="T97" s="141">
        <v>5385.9441243616993</v>
      </c>
      <c r="U97" s="142">
        <v>12.185142585639284</v>
      </c>
      <c r="V97" s="142">
        <v>144.62699122997009</v>
      </c>
      <c r="W97" s="142">
        <v>1762.3005098691883</v>
      </c>
      <c r="X97" s="141">
        <v>9491652.0764895808</v>
      </c>
    </row>
    <row r="98" spans="1:24" x14ac:dyDescent="0.3">
      <c r="A98" s="100"/>
      <c r="B98" s="100"/>
      <c r="C98" s="102"/>
      <c r="D98" s="104" t="s">
        <v>14</v>
      </c>
      <c r="E98" s="153"/>
      <c r="F98" s="153"/>
      <c r="G98" s="153"/>
      <c r="H98" s="153"/>
      <c r="I98" s="153"/>
      <c r="J98" s="153"/>
      <c r="K98" s="153"/>
      <c r="L98" s="153"/>
      <c r="M98" s="153"/>
      <c r="N98" s="153"/>
      <c r="O98" s="154">
        <v>21378.020221091305</v>
      </c>
      <c r="P98" s="155">
        <v>20.687093438988391</v>
      </c>
      <c r="Q98" s="155">
        <v>59.298116166978446</v>
      </c>
      <c r="R98" s="155">
        <v>1226.705669902271</v>
      </c>
      <c r="S98" s="156">
        <v>26224538.616498135</v>
      </c>
      <c r="T98" s="63">
        <v>52184.190929044373</v>
      </c>
      <c r="U98" s="157">
        <v>16.919702335254506</v>
      </c>
      <c r="V98" s="157">
        <v>82.912854850070914</v>
      </c>
      <c r="W98" s="157">
        <v>1402.860823829363</v>
      </c>
      <c r="X98" s="64">
        <v>73207157.077587962</v>
      </c>
    </row>
    <row r="99" spans="1:24" x14ac:dyDescent="0.3">
      <c r="A99" s="100"/>
      <c r="B99" s="100"/>
      <c r="C99" s="116" t="s">
        <v>35</v>
      </c>
      <c r="D99" s="77" t="s">
        <v>41</v>
      </c>
      <c r="E99" s="123"/>
      <c r="F99" s="123"/>
      <c r="G99" s="123"/>
      <c r="H99" s="123"/>
      <c r="I99" s="123"/>
      <c r="J99" s="123"/>
      <c r="K99" s="123"/>
      <c r="L99" s="123"/>
      <c r="M99" s="123"/>
      <c r="N99" s="123"/>
      <c r="O99" s="139">
        <v>18367.203266995199</v>
      </c>
      <c r="P99" s="140">
        <v>13.977080763917153</v>
      </c>
      <c r="Q99" s="140">
        <v>73.670351292782527</v>
      </c>
      <c r="R99" s="140">
        <v>1029.69644992537</v>
      </c>
      <c r="S99" s="139">
        <v>18912643.999082599</v>
      </c>
      <c r="T99" s="141">
        <v>38884.930657364624</v>
      </c>
      <c r="U99" s="142">
        <v>12.596191439045942</v>
      </c>
      <c r="V99" s="142">
        <v>74.221609609886116</v>
      </c>
      <c r="W99" s="142">
        <v>934.90960356025823</v>
      </c>
      <c r="X99" s="141">
        <v>36353895.105344892</v>
      </c>
    </row>
    <row r="100" spans="1:24" x14ac:dyDescent="0.3">
      <c r="A100" s="100"/>
      <c r="B100" s="100"/>
      <c r="C100" s="78"/>
      <c r="D100" s="78" t="s">
        <v>42</v>
      </c>
      <c r="E100" s="124"/>
      <c r="F100" s="124"/>
      <c r="G100" s="124"/>
      <c r="H100" s="124"/>
      <c r="I100" s="124"/>
      <c r="J100" s="124"/>
      <c r="K100" s="124"/>
      <c r="L100" s="124"/>
      <c r="M100" s="124"/>
      <c r="N100" s="124"/>
      <c r="O100" s="143">
        <v>9746.8053200077302</v>
      </c>
      <c r="P100" s="144">
        <v>8.2282086655757318</v>
      </c>
      <c r="Q100" s="144">
        <v>139.52397641364215</v>
      </c>
      <c r="R100" s="144">
        <v>1148.0323917823143</v>
      </c>
      <c r="S100" s="143">
        <v>11189648.223765055</v>
      </c>
      <c r="T100" s="145">
        <v>29104.630220632906</v>
      </c>
      <c r="U100" s="146">
        <v>9.9498082622282098</v>
      </c>
      <c r="V100" s="146">
        <v>94.331247525973751</v>
      </c>
      <c r="W100" s="146">
        <v>938.57782602022837</v>
      </c>
      <c r="X100" s="145">
        <v>27316960.559604283</v>
      </c>
    </row>
    <row r="101" spans="1:24" x14ac:dyDescent="0.3">
      <c r="A101" s="100"/>
      <c r="B101" s="100"/>
      <c r="C101" s="78"/>
      <c r="D101" s="78" t="s">
        <v>51</v>
      </c>
      <c r="E101" s="124"/>
      <c r="F101" s="124"/>
      <c r="G101" s="124"/>
      <c r="H101" s="124"/>
      <c r="I101" s="124"/>
      <c r="J101" s="124"/>
      <c r="K101" s="124"/>
      <c r="L101" s="124"/>
      <c r="M101" s="124"/>
      <c r="N101" s="124"/>
      <c r="O101" s="143">
        <v>5807.1618148726211</v>
      </c>
      <c r="P101" s="144">
        <v>28.631744812189833</v>
      </c>
      <c r="Q101" s="144">
        <v>41.980978130733334</v>
      </c>
      <c r="R101" s="144">
        <v>1201.9886528052787</v>
      </c>
      <c r="S101" s="143">
        <v>6980142.6064809971</v>
      </c>
      <c r="T101" s="145">
        <v>6108.7917003346083</v>
      </c>
      <c r="U101" s="146">
        <v>29.331145548778849</v>
      </c>
      <c r="V101" s="146">
        <v>38.181541928449555</v>
      </c>
      <c r="W101" s="146">
        <v>1119.9083635801562</v>
      </c>
      <c r="X101" s="145">
        <v>6841286.9165737703</v>
      </c>
    </row>
    <row r="102" spans="1:24" x14ac:dyDescent="0.3">
      <c r="A102" s="100"/>
      <c r="B102" s="100"/>
      <c r="C102" s="78"/>
      <c r="D102" s="78" t="s">
        <v>52</v>
      </c>
      <c r="E102" s="124"/>
      <c r="F102" s="124"/>
      <c r="G102" s="124"/>
      <c r="H102" s="124"/>
      <c r="I102" s="124"/>
      <c r="J102" s="124"/>
      <c r="K102" s="124"/>
      <c r="L102" s="124"/>
      <c r="M102" s="124"/>
      <c r="N102" s="124"/>
      <c r="O102" s="143">
        <v>2813.2361321148455</v>
      </c>
      <c r="P102" s="144">
        <v>3.6441876281727108</v>
      </c>
      <c r="Q102" s="144">
        <v>72.459622017138585</v>
      </c>
      <c r="R102" s="144">
        <v>264.05645809692732</v>
      </c>
      <c r="S102" s="143">
        <v>742853.16883654566</v>
      </c>
      <c r="T102" s="145">
        <v>3671.5087363970965</v>
      </c>
      <c r="U102" s="146">
        <v>5.7302551721012698</v>
      </c>
      <c r="V102" s="146">
        <v>104.36241380869477</v>
      </c>
      <c r="W102" s="146">
        <v>598.02326150024612</v>
      </c>
      <c r="X102" s="145">
        <v>2195647.6291668401</v>
      </c>
    </row>
    <row r="103" spans="1:24" x14ac:dyDescent="0.3">
      <c r="A103" s="100"/>
      <c r="B103" s="100"/>
      <c r="C103" s="78"/>
      <c r="D103" s="77" t="s">
        <v>46</v>
      </c>
      <c r="E103" s="123"/>
      <c r="F103" s="123"/>
      <c r="G103" s="123"/>
      <c r="H103" s="123"/>
      <c r="I103" s="123"/>
      <c r="J103" s="123"/>
      <c r="K103" s="123"/>
      <c r="L103" s="123"/>
      <c r="M103" s="123"/>
      <c r="N103" s="123"/>
      <c r="O103" s="139">
        <v>7907.5925862443273</v>
      </c>
      <c r="P103" s="140">
        <v>17.144175457240117</v>
      </c>
      <c r="Q103" s="140">
        <v>85.814031538613577</v>
      </c>
      <c r="R103" s="140">
        <v>1471.2108133911281</v>
      </c>
      <c r="S103" s="139">
        <v>11633735.720774168</v>
      </c>
      <c r="T103" s="141">
        <v>11170.324287331923</v>
      </c>
      <c r="U103" s="142">
        <v>15.428538906955268</v>
      </c>
      <c r="V103" s="142">
        <v>114.34697242428157</v>
      </c>
      <c r="W103" s="142">
        <v>1764.2067129405689</v>
      </c>
      <c r="X103" s="141">
        <v>19706761.093434051</v>
      </c>
    </row>
    <row r="104" spans="1:24" x14ac:dyDescent="0.3">
      <c r="A104" s="100"/>
      <c r="B104" s="100"/>
      <c r="C104" s="107"/>
      <c r="D104" s="108" t="s">
        <v>14</v>
      </c>
      <c r="E104" s="158"/>
      <c r="F104" s="158"/>
      <c r="G104" s="158"/>
      <c r="H104" s="158"/>
      <c r="I104" s="158"/>
      <c r="J104" s="158"/>
      <c r="K104" s="158"/>
      <c r="L104" s="158"/>
      <c r="M104" s="158"/>
      <c r="N104" s="158"/>
      <c r="O104" s="159">
        <v>26274.795853239517</v>
      </c>
      <c r="P104" s="160">
        <v>14.930241148368498</v>
      </c>
      <c r="Q104" s="160">
        <v>77.867023404486872</v>
      </c>
      <c r="R104" s="160">
        <v>1162.5734369346426</v>
      </c>
      <c r="S104" s="161">
        <v>30546379.719856769</v>
      </c>
      <c r="T104" s="162">
        <v>50055.25494469652</v>
      </c>
      <c r="U104" s="163">
        <v>13.228257737497653</v>
      </c>
      <c r="V104" s="163">
        <v>84.665377903883723</v>
      </c>
      <c r="W104" s="163">
        <v>1119.9754403552129</v>
      </c>
      <c r="X104" s="164">
        <v>56060656.198778972</v>
      </c>
    </row>
    <row r="105" spans="1:24" x14ac:dyDescent="0.3">
      <c r="A105" s="100"/>
      <c r="B105" s="100"/>
      <c r="C105" s="106" t="s">
        <v>36</v>
      </c>
      <c r="D105" s="77" t="s">
        <v>41</v>
      </c>
      <c r="E105" s="123"/>
      <c r="F105" s="123"/>
      <c r="G105" s="123"/>
      <c r="H105" s="123"/>
      <c r="I105" s="123"/>
      <c r="J105" s="123"/>
      <c r="K105" s="123"/>
      <c r="L105" s="123"/>
      <c r="M105" s="123"/>
      <c r="N105" s="123"/>
      <c r="O105" s="139">
        <v>1114611.931451903</v>
      </c>
      <c r="P105" s="140">
        <v>9.850860297228186</v>
      </c>
      <c r="Q105" s="140">
        <v>55.771119536069612</v>
      </c>
      <c r="R105" s="140">
        <v>549.39350716983517</v>
      </c>
      <c r="S105" s="139">
        <v>612360558.15370476</v>
      </c>
      <c r="T105" s="141">
        <v>1457013.8113423248</v>
      </c>
      <c r="U105" s="142">
        <v>10.598264319123674</v>
      </c>
      <c r="V105" s="142">
        <v>50.566872981010548</v>
      </c>
      <c r="W105" s="142">
        <v>535.9210856443018</v>
      </c>
      <c r="X105" s="141">
        <v>780844423.57332003</v>
      </c>
    </row>
    <row r="106" spans="1:24" x14ac:dyDescent="0.3">
      <c r="A106" s="100"/>
      <c r="B106" s="100"/>
      <c r="C106" s="78"/>
      <c r="D106" s="78" t="s">
        <v>42</v>
      </c>
      <c r="E106" s="124"/>
      <c r="F106" s="124"/>
      <c r="G106" s="124"/>
      <c r="H106" s="124"/>
      <c r="I106" s="124"/>
      <c r="J106" s="124"/>
      <c r="K106" s="124"/>
      <c r="L106" s="124"/>
      <c r="M106" s="124"/>
      <c r="N106" s="124"/>
      <c r="O106" s="143">
        <v>746577.31424256484</v>
      </c>
      <c r="P106" s="144">
        <v>7.1316367602380648</v>
      </c>
      <c r="Q106" s="144">
        <v>87.068456792840124</v>
      </c>
      <c r="R106" s="144">
        <v>620.94060712101816</v>
      </c>
      <c r="S106" s="143">
        <v>463580170.76855654</v>
      </c>
      <c r="T106" s="145">
        <v>883740.59072505485</v>
      </c>
      <c r="U106" s="146">
        <v>7.8155566883157066</v>
      </c>
      <c r="V106" s="146">
        <v>78.304480780783805</v>
      </c>
      <c r="W106" s="146">
        <v>611.99310849134417</v>
      </c>
      <c r="X106" s="145">
        <v>540843151.21780145</v>
      </c>
    </row>
    <row r="107" spans="1:24" x14ac:dyDescent="0.3">
      <c r="A107" s="100"/>
      <c r="B107" s="100"/>
      <c r="C107" s="78"/>
      <c r="D107" s="78" t="s">
        <v>51</v>
      </c>
      <c r="E107" s="124"/>
      <c r="F107" s="124"/>
      <c r="G107" s="124"/>
      <c r="H107" s="124"/>
      <c r="I107" s="124"/>
      <c r="J107" s="124"/>
      <c r="K107" s="124"/>
      <c r="L107" s="124"/>
      <c r="M107" s="124"/>
      <c r="N107" s="124"/>
      <c r="O107" s="143">
        <v>249817.18758835699</v>
      </c>
      <c r="P107" s="144">
        <v>19.274345327372199</v>
      </c>
      <c r="Q107" s="144">
        <v>24.849237377152537</v>
      </c>
      <c r="R107" s="144">
        <v>478.95278232908271</v>
      </c>
      <c r="S107" s="143">
        <v>119650637.06907009</v>
      </c>
      <c r="T107" s="145">
        <v>369856.91839512048</v>
      </c>
      <c r="U107" s="146">
        <v>19.274448954402697</v>
      </c>
      <c r="V107" s="146">
        <v>22.053635014175164</v>
      </c>
      <c r="W107" s="146">
        <v>425.07166233974709</v>
      </c>
      <c r="X107" s="145">
        <v>157215695.13007015</v>
      </c>
    </row>
    <row r="108" spans="1:24" x14ac:dyDescent="0.3">
      <c r="A108" s="100"/>
      <c r="B108" s="100"/>
      <c r="C108" s="78"/>
      <c r="D108" s="78" t="s">
        <v>52</v>
      </c>
      <c r="E108" s="124"/>
      <c r="F108" s="124"/>
      <c r="G108" s="124"/>
      <c r="H108" s="124"/>
      <c r="I108" s="124"/>
      <c r="J108" s="124"/>
      <c r="K108" s="124"/>
      <c r="L108" s="124"/>
      <c r="M108" s="124"/>
      <c r="N108" s="124"/>
      <c r="O108" s="143">
        <v>118217.42962098047</v>
      </c>
      <c r="P108" s="144">
        <v>7.1098269024130865</v>
      </c>
      <c r="Q108" s="144">
        <v>34.657419436285117</v>
      </c>
      <c r="R108" s="144">
        <v>246.408253076314</v>
      </c>
      <c r="S108" s="143">
        <v>29129750.316077895</v>
      </c>
      <c r="T108" s="145">
        <v>203416.30222215055</v>
      </c>
      <c r="U108" s="146">
        <v>6.9124475041703182</v>
      </c>
      <c r="V108" s="146">
        <v>58.875835047241949</v>
      </c>
      <c r="W108" s="146">
        <v>406.97611902825173</v>
      </c>
      <c r="X108" s="145">
        <v>82785577.225448504</v>
      </c>
    </row>
    <row r="109" spans="1:24" x14ac:dyDescent="0.3">
      <c r="A109" s="100"/>
      <c r="B109" s="100"/>
      <c r="C109" s="78"/>
      <c r="D109" s="77" t="s">
        <v>46</v>
      </c>
      <c r="E109" s="123"/>
      <c r="F109" s="123"/>
      <c r="G109" s="123"/>
      <c r="H109" s="123"/>
      <c r="I109" s="123"/>
      <c r="J109" s="123"/>
      <c r="K109" s="123"/>
      <c r="L109" s="123"/>
      <c r="M109" s="123"/>
      <c r="N109" s="123"/>
      <c r="O109" s="139">
        <v>125345.0685456263</v>
      </c>
      <c r="P109" s="140">
        <v>9.4074182187474786</v>
      </c>
      <c r="Q109" s="140">
        <v>107.54326803354147</v>
      </c>
      <c r="R109" s="140">
        <v>1011.7044990023804</v>
      </c>
      <c r="S109" s="139">
        <v>126812169.77537203</v>
      </c>
      <c r="T109" s="141">
        <v>152848.18865977426</v>
      </c>
      <c r="U109" s="142">
        <v>8.7428418961010603</v>
      </c>
      <c r="V109" s="142">
        <v>121.58764758875051</v>
      </c>
      <c r="W109" s="142">
        <v>1063.0215793872983</v>
      </c>
      <c r="X109" s="141">
        <v>162480922.91560104</v>
      </c>
    </row>
    <row r="110" spans="1:24" x14ac:dyDescent="0.3">
      <c r="A110" s="100"/>
      <c r="B110" s="100"/>
      <c r="C110" s="109"/>
      <c r="D110" s="110" t="s">
        <v>14</v>
      </c>
      <c r="E110" s="132">
        <v>1376590</v>
      </c>
      <c r="F110" s="133"/>
      <c r="G110" s="133"/>
      <c r="H110" s="133"/>
      <c r="I110" s="131">
        <v>832517168.14300001</v>
      </c>
      <c r="J110" s="132">
        <v>1012824</v>
      </c>
      <c r="K110" s="133"/>
      <c r="L110" s="133"/>
      <c r="M110" s="133"/>
      <c r="N110" s="131">
        <v>603425954.53439999</v>
      </c>
      <c r="O110" s="166">
        <v>1239956.9999975308</v>
      </c>
      <c r="P110" s="167">
        <v>9.8060335187808274</v>
      </c>
      <c r="Q110" s="167">
        <v>60.791930772270689</v>
      </c>
      <c r="R110" s="167">
        <v>596.12771082428776</v>
      </c>
      <c r="S110" s="165">
        <v>739172727.92907655</v>
      </c>
      <c r="T110" s="168">
        <v>1609862.0000021008</v>
      </c>
      <c r="U110" s="169">
        <v>10.422101420342672</v>
      </c>
      <c r="V110" s="169">
        <v>56.223458816284989</v>
      </c>
      <c r="W110" s="169">
        <v>585.96658998578175</v>
      </c>
      <c r="X110" s="170">
        <v>943325346.48892236</v>
      </c>
    </row>
    <row r="111" spans="1:24" x14ac:dyDescent="0.3">
      <c r="A111" s="100"/>
      <c r="B111" s="100"/>
      <c r="C111" s="80"/>
      <c r="D111" s="78"/>
      <c r="E111" s="78"/>
      <c r="F111" s="78"/>
      <c r="G111" s="78"/>
      <c r="H111" s="78"/>
      <c r="I111" s="78"/>
      <c r="J111" s="78"/>
      <c r="K111" s="78"/>
      <c r="L111" s="78"/>
      <c r="M111" s="78"/>
      <c r="N111" s="78"/>
      <c r="O111" s="78"/>
      <c r="P111" s="95"/>
      <c r="Q111" s="95"/>
      <c r="R111" s="95"/>
      <c r="S111" s="95"/>
      <c r="T111" s="59"/>
      <c r="U111" s="24"/>
      <c r="V111" s="24"/>
      <c r="W111" s="24"/>
      <c r="X111" s="24"/>
    </row>
    <row r="112" spans="1:24" x14ac:dyDescent="0.3">
      <c r="C112" s="80" t="s">
        <v>37</v>
      </c>
    </row>
    <row r="113" spans="3:3" x14ac:dyDescent="0.3">
      <c r="C113" s="80" t="s">
        <v>47</v>
      </c>
    </row>
    <row r="114" spans="3:3" x14ac:dyDescent="0.3">
      <c r="C114" s="83" t="s">
        <v>38</v>
      </c>
    </row>
  </sheetData>
  <mergeCells count="6">
    <mergeCell ref="T7:X7"/>
    <mergeCell ref="C7:C8"/>
    <mergeCell ref="D7:D8"/>
    <mergeCell ref="O7:S7"/>
    <mergeCell ref="E7:I7"/>
    <mergeCell ref="J7:N7"/>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7B97E2-86BC-4BAD-8477-9C3EB803A771}">
  <sheetPr>
    <tabColor theme="6"/>
  </sheetPr>
  <dimension ref="A3:Y33"/>
  <sheetViews>
    <sheetView zoomScale="80" zoomScaleNormal="80" workbookViewId="0"/>
  </sheetViews>
  <sheetFormatPr baseColWidth="10" defaultColWidth="11.44140625" defaultRowHeight="14.4" x14ac:dyDescent="0.3"/>
  <cols>
    <col min="1" max="2" width="11.44140625" style="115"/>
    <col min="3" max="3" width="18.5546875" style="115" customWidth="1"/>
    <col min="4" max="4" width="23.6640625" style="115" customWidth="1"/>
    <col min="5" max="5" width="9" style="115" customWidth="1"/>
    <col min="6" max="6" width="13.6640625" style="115" customWidth="1"/>
    <col min="7" max="7" width="11.6640625" style="115" customWidth="1"/>
    <col min="8" max="8" width="10" style="115" customWidth="1"/>
    <col min="9" max="9" width="10.33203125" style="115" customWidth="1"/>
    <col min="10" max="10" width="10.44140625" style="115" customWidth="1"/>
    <col min="11" max="11" width="12.6640625" style="115" customWidth="1"/>
    <col min="12" max="12" width="9.6640625" style="115" customWidth="1"/>
    <col min="13" max="13" width="10.44140625" style="115" customWidth="1"/>
    <col min="14" max="14" width="10.5546875" style="115" customWidth="1"/>
    <col min="15" max="15" width="9.6640625" style="115" customWidth="1"/>
    <col min="16" max="16" width="12.109375" style="115" customWidth="1"/>
    <col min="17" max="17" width="11.6640625" style="115" customWidth="1"/>
    <col min="18" max="18" width="9.88671875" style="115" customWidth="1"/>
    <col min="19" max="19" width="13" style="115" customWidth="1"/>
    <col min="20" max="20" width="9.6640625" style="115" customWidth="1"/>
    <col min="21" max="21" width="13.88671875" style="115" customWidth="1"/>
    <col min="22" max="22" width="11.33203125" style="115" customWidth="1"/>
    <col min="23" max="23" width="10.5546875" style="115" customWidth="1"/>
    <col min="24" max="24" width="13.33203125" style="115" customWidth="1"/>
    <col min="25" max="16384" width="11.44140625" style="115"/>
  </cols>
  <sheetData>
    <row r="3" spans="2:25" x14ac:dyDescent="0.3">
      <c r="B3" s="81"/>
      <c r="C3" s="81"/>
      <c r="D3" s="81"/>
      <c r="E3" s="81"/>
      <c r="F3" s="81"/>
      <c r="G3" s="81"/>
      <c r="H3" s="81"/>
      <c r="I3" s="81"/>
      <c r="J3" s="81"/>
      <c r="K3" s="81"/>
      <c r="L3" s="81"/>
      <c r="M3" s="81"/>
      <c r="N3" s="81"/>
      <c r="O3" s="81"/>
      <c r="P3" s="81"/>
      <c r="Q3" s="81"/>
      <c r="R3" s="81"/>
      <c r="S3" s="81"/>
    </row>
    <row r="4" spans="2:25" x14ac:dyDescent="0.3">
      <c r="B4" s="81"/>
      <c r="C4" s="111" t="s">
        <v>53</v>
      </c>
      <c r="D4" s="112"/>
      <c r="E4" s="112"/>
      <c r="F4" s="112"/>
      <c r="G4" s="112"/>
      <c r="H4" s="112"/>
      <c r="I4" s="112"/>
      <c r="J4" s="112"/>
      <c r="K4" s="100"/>
      <c r="L4" s="100"/>
      <c r="M4" s="100"/>
      <c r="N4" s="100"/>
      <c r="O4" s="100"/>
      <c r="P4" s="101"/>
      <c r="Q4" s="101"/>
      <c r="R4" s="101"/>
      <c r="S4" s="101"/>
    </row>
    <row r="5" spans="2:25" x14ac:dyDescent="0.3">
      <c r="B5" s="81"/>
      <c r="C5" s="65" t="s">
        <v>1</v>
      </c>
      <c r="D5" s="113"/>
      <c r="E5" s="113"/>
      <c r="F5" s="113"/>
      <c r="G5" s="113"/>
      <c r="H5" s="113"/>
      <c r="I5" s="113"/>
      <c r="J5" s="113"/>
      <c r="K5" s="113"/>
      <c r="L5" s="113"/>
      <c r="M5" s="113"/>
      <c r="N5" s="113"/>
      <c r="O5" s="101"/>
      <c r="P5" s="68"/>
      <c r="Q5" s="68"/>
      <c r="R5" s="68"/>
      <c r="S5" s="101"/>
    </row>
    <row r="6" spans="2:25" x14ac:dyDescent="0.3">
      <c r="B6" s="81"/>
      <c r="C6" s="69"/>
      <c r="D6" s="113"/>
      <c r="E6" s="113"/>
      <c r="F6" s="113"/>
      <c r="G6" s="113"/>
      <c r="H6" s="113"/>
      <c r="I6" s="113"/>
      <c r="J6" s="113"/>
      <c r="K6" s="113"/>
      <c r="L6" s="113"/>
      <c r="M6" s="113"/>
      <c r="N6" s="113"/>
      <c r="O6" s="101"/>
      <c r="P6" s="68"/>
      <c r="Q6" s="68"/>
      <c r="R6" s="68"/>
      <c r="S6" s="101"/>
    </row>
    <row r="7" spans="2:25" ht="15" customHeight="1" x14ac:dyDescent="0.3">
      <c r="B7" s="81"/>
      <c r="C7" s="210" t="s">
        <v>54</v>
      </c>
      <c r="D7" s="203" t="s">
        <v>49</v>
      </c>
      <c r="E7" s="197" t="s">
        <v>3</v>
      </c>
      <c r="F7" s="198"/>
      <c r="G7" s="198"/>
      <c r="H7" s="198"/>
      <c r="I7" s="199"/>
      <c r="J7" s="197" t="s">
        <v>4</v>
      </c>
      <c r="K7" s="198"/>
      <c r="L7" s="198"/>
      <c r="M7" s="198"/>
      <c r="N7" s="199"/>
      <c r="O7" s="197" t="s">
        <v>5</v>
      </c>
      <c r="P7" s="198"/>
      <c r="Q7" s="198"/>
      <c r="R7" s="198"/>
      <c r="S7" s="199"/>
      <c r="T7" s="200" t="s">
        <v>6</v>
      </c>
      <c r="U7" s="201"/>
      <c r="V7" s="201"/>
      <c r="W7" s="201"/>
      <c r="X7" s="202"/>
    </row>
    <row r="8" spans="2:25" ht="69" x14ac:dyDescent="0.3">
      <c r="B8" s="81"/>
      <c r="C8" s="196"/>
      <c r="D8" s="204"/>
      <c r="E8" s="70" t="s">
        <v>7</v>
      </c>
      <c r="F8" s="71" t="s">
        <v>17</v>
      </c>
      <c r="G8" s="71" t="s">
        <v>50</v>
      </c>
      <c r="H8" s="71" t="s">
        <v>19</v>
      </c>
      <c r="I8" s="72" t="s">
        <v>9</v>
      </c>
      <c r="J8" s="70" t="s">
        <v>7</v>
      </c>
      <c r="K8" s="71" t="s">
        <v>17</v>
      </c>
      <c r="L8" s="71" t="s">
        <v>50</v>
      </c>
      <c r="M8" s="71" t="s">
        <v>19</v>
      </c>
      <c r="N8" s="72" t="s">
        <v>9</v>
      </c>
      <c r="O8" s="70" t="s">
        <v>7</v>
      </c>
      <c r="P8" s="71" t="s">
        <v>17</v>
      </c>
      <c r="Q8" s="71" t="s">
        <v>18</v>
      </c>
      <c r="R8" s="71" t="s">
        <v>19</v>
      </c>
      <c r="S8" s="72" t="s">
        <v>9</v>
      </c>
      <c r="T8" s="29" t="s">
        <v>7</v>
      </c>
      <c r="U8" s="84" t="s">
        <v>17</v>
      </c>
      <c r="V8" s="84" t="s">
        <v>18</v>
      </c>
      <c r="W8" s="84" t="s">
        <v>19</v>
      </c>
      <c r="X8" s="57" t="s">
        <v>9</v>
      </c>
    </row>
    <row r="9" spans="2:25" ht="15" customHeight="1" x14ac:dyDescent="0.3">
      <c r="B9" s="81"/>
      <c r="C9" s="208" t="s">
        <v>55</v>
      </c>
      <c r="D9" s="77" t="s">
        <v>41</v>
      </c>
      <c r="E9" s="123"/>
      <c r="F9" s="123"/>
      <c r="G9" s="123"/>
      <c r="H9" s="123"/>
      <c r="I9" s="123"/>
      <c r="J9" s="123"/>
      <c r="K9" s="123"/>
      <c r="L9" s="123"/>
      <c r="M9" s="123"/>
      <c r="N9" s="123"/>
      <c r="O9" s="139">
        <v>599132.19477488473</v>
      </c>
      <c r="P9" s="140">
        <v>11.310890631001328</v>
      </c>
      <c r="Q9" s="140">
        <v>71.390347335714125</v>
      </c>
      <c r="R9" s="140">
        <v>807.4884108234578</v>
      </c>
      <c r="S9" s="139">
        <v>483792303.83194143</v>
      </c>
      <c r="T9" s="141">
        <v>532204.2505237622</v>
      </c>
      <c r="U9" s="142">
        <v>13.311618278389588</v>
      </c>
      <c r="V9" s="142">
        <v>75.320764224289547</v>
      </c>
      <c r="W9" s="142">
        <v>1002.6412617903262</v>
      </c>
      <c r="X9" s="141">
        <v>533609941.27531892</v>
      </c>
      <c r="Y9" s="117"/>
    </row>
    <row r="10" spans="2:25" ht="15" customHeight="1" x14ac:dyDescent="0.3">
      <c r="B10" s="81"/>
      <c r="C10" s="208"/>
      <c r="D10" s="78" t="s">
        <v>42</v>
      </c>
      <c r="E10" s="124"/>
      <c r="F10" s="124"/>
      <c r="G10" s="124"/>
      <c r="H10" s="124"/>
      <c r="I10" s="124"/>
      <c r="J10" s="124"/>
      <c r="K10" s="124"/>
      <c r="L10" s="124"/>
      <c r="M10" s="124"/>
      <c r="N10" s="124"/>
      <c r="O10" s="143">
        <v>443038.20031944092</v>
      </c>
      <c r="P10" s="144">
        <v>7.8199548947191531</v>
      </c>
      <c r="Q10" s="144">
        <v>107.14690379551661</v>
      </c>
      <c r="R10" s="144">
        <v>837.88395478975235</v>
      </c>
      <c r="S10" s="143">
        <v>371214599.40658778</v>
      </c>
      <c r="T10" s="145">
        <v>337047.36446274508</v>
      </c>
      <c r="U10" s="146">
        <v>9.3863903569551592</v>
      </c>
      <c r="V10" s="146">
        <v>117.20515937993832</v>
      </c>
      <c r="W10" s="146">
        <v>1100.1333777892444</v>
      </c>
      <c r="X10" s="145">
        <v>370797055.54136264</v>
      </c>
      <c r="Y10" s="117"/>
    </row>
    <row r="11" spans="2:25" ht="15" customHeight="1" x14ac:dyDescent="0.3">
      <c r="B11" s="81"/>
      <c r="C11" s="208"/>
      <c r="D11" s="78" t="s">
        <v>51</v>
      </c>
      <c r="E11" s="124"/>
      <c r="F11" s="124"/>
      <c r="G11" s="124"/>
      <c r="H11" s="124"/>
      <c r="I11" s="124"/>
      <c r="J11" s="124"/>
      <c r="K11" s="124"/>
      <c r="L11" s="124"/>
      <c r="M11" s="124"/>
      <c r="N11" s="124"/>
      <c r="O11" s="143">
        <v>120077.69179365016</v>
      </c>
      <c r="P11" s="144">
        <v>24.488683805870885</v>
      </c>
      <c r="Q11" s="144">
        <v>31.563501847318054</v>
      </c>
      <c r="R11" s="144">
        <v>772.94861654499414</v>
      </c>
      <c r="S11" s="143">
        <v>92813885.749818042</v>
      </c>
      <c r="T11" s="145">
        <v>130956.72459733186</v>
      </c>
      <c r="U11" s="146">
        <v>22.409324544386386</v>
      </c>
      <c r="V11" s="146">
        <v>36.461887295319599</v>
      </c>
      <c r="W11" s="146">
        <v>817.08626590165557</v>
      </c>
      <c r="X11" s="145">
        <v>107002941.0959454</v>
      </c>
      <c r="Y11" s="117"/>
    </row>
    <row r="12" spans="2:25" ht="15" customHeight="1" x14ac:dyDescent="0.3">
      <c r="B12" s="81"/>
      <c r="C12" s="208"/>
      <c r="D12" s="78" t="s">
        <v>44</v>
      </c>
      <c r="E12" s="124"/>
      <c r="F12" s="124"/>
      <c r="G12" s="124"/>
      <c r="H12" s="124"/>
      <c r="I12" s="124"/>
      <c r="J12" s="124"/>
      <c r="K12" s="124"/>
      <c r="L12" s="124"/>
      <c r="M12" s="124"/>
      <c r="N12" s="124"/>
      <c r="O12" s="143">
        <v>36016.302661794158</v>
      </c>
      <c r="P12" s="144">
        <v>10.318531651935386</v>
      </c>
      <c r="Q12" s="144">
        <v>53.18067346616801</v>
      </c>
      <c r="R12" s="144">
        <v>548.74646243189466</v>
      </c>
      <c r="S12" s="143">
        <v>19763818.675535977</v>
      </c>
      <c r="T12" s="145">
        <v>64200.161463684643</v>
      </c>
      <c r="U12" s="146">
        <v>15.361175614252758</v>
      </c>
      <c r="V12" s="146">
        <v>56.59147547755132</v>
      </c>
      <c r="W12" s="146">
        <v>869.31159308034512</v>
      </c>
      <c r="X12" s="145">
        <v>55809944.638010979</v>
      </c>
      <c r="Y12" s="117"/>
    </row>
    <row r="13" spans="2:25" ht="15" customHeight="1" x14ac:dyDescent="0.3">
      <c r="B13" s="81"/>
      <c r="C13" s="208"/>
      <c r="D13" s="77" t="s">
        <v>46</v>
      </c>
      <c r="E13" s="123"/>
      <c r="F13" s="123"/>
      <c r="G13" s="123"/>
      <c r="H13" s="123"/>
      <c r="I13" s="123"/>
      <c r="J13" s="123"/>
      <c r="K13" s="123"/>
      <c r="L13" s="123"/>
      <c r="M13" s="123"/>
      <c r="N13" s="123"/>
      <c r="O13" s="139">
        <v>94223.805225116419</v>
      </c>
      <c r="P13" s="140">
        <v>9.8046580086860153</v>
      </c>
      <c r="Q13" s="140">
        <v>125.58264125423949</v>
      </c>
      <c r="R13" s="140">
        <v>1231.2948493253207</v>
      </c>
      <c r="S13" s="139">
        <v>116017286.05751818</v>
      </c>
      <c r="T13" s="141">
        <v>116861.74947623852</v>
      </c>
      <c r="U13" s="142">
        <v>9.3397690572871923</v>
      </c>
      <c r="V13" s="142">
        <v>136.5279250515843</v>
      </c>
      <c r="W13" s="142">
        <v>1275.1392898524132</v>
      </c>
      <c r="X13" s="141">
        <v>149015008.23804146</v>
      </c>
      <c r="Y13" s="117"/>
    </row>
    <row r="14" spans="2:25" ht="15" customHeight="1" x14ac:dyDescent="0.3">
      <c r="B14" s="81"/>
      <c r="C14" s="105"/>
      <c r="D14" s="103" t="s">
        <v>14</v>
      </c>
      <c r="E14" s="130"/>
      <c r="F14" s="130"/>
      <c r="G14" s="130"/>
      <c r="H14" s="130"/>
      <c r="I14" s="130"/>
      <c r="J14" s="130"/>
      <c r="K14" s="130"/>
      <c r="L14" s="130"/>
      <c r="M14" s="130"/>
      <c r="N14" s="130"/>
      <c r="O14" s="132">
        <v>693356.00000000151</v>
      </c>
      <c r="P14" s="133">
        <v>11.106200732552702</v>
      </c>
      <c r="Q14" s="133">
        <v>77.891776380797907</v>
      </c>
      <c r="R14" s="133">
        <v>865.08170390024873</v>
      </c>
      <c r="S14" s="151">
        <v>599809589.88946044</v>
      </c>
      <c r="T14" s="121">
        <v>649065.99999999942</v>
      </c>
      <c r="U14" s="134">
        <v>12.596502637401098</v>
      </c>
      <c r="V14" s="134">
        <v>83.491702200808561</v>
      </c>
      <c r="W14" s="134">
        <v>1051.7034469735925</v>
      </c>
      <c r="X14" s="152">
        <v>682624949.51336133</v>
      </c>
      <c r="Y14" s="117"/>
    </row>
    <row r="15" spans="2:25" ht="15" customHeight="1" x14ac:dyDescent="0.3">
      <c r="B15" s="81"/>
      <c r="C15" s="208" t="s">
        <v>56</v>
      </c>
      <c r="D15" s="77" t="s">
        <v>41</v>
      </c>
      <c r="E15" s="123"/>
      <c r="F15" s="123"/>
      <c r="G15" s="123"/>
      <c r="H15" s="123"/>
      <c r="I15" s="123"/>
      <c r="J15" s="123"/>
      <c r="K15" s="123"/>
      <c r="L15" s="123"/>
      <c r="M15" s="123"/>
      <c r="N15" s="123"/>
      <c r="O15" s="139">
        <v>515479.73667701718</v>
      </c>
      <c r="P15" s="140">
        <v>8.1538950897296605</v>
      </c>
      <c r="Q15" s="140">
        <v>30.588418947230352</v>
      </c>
      <c r="R15" s="140">
        <v>249.41475905641593</v>
      </c>
      <c r="S15" s="139">
        <v>128568254.32176295</v>
      </c>
      <c r="T15" s="141">
        <v>924809.56081856322</v>
      </c>
      <c r="U15" s="142">
        <v>9.0367985087803753</v>
      </c>
      <c r="V15" s="142">
        <v>29.582994490928229</v>
      </c>
      <c r="W15" s="142">
        <v>267.3355605008777</v>
      </c>
      <c r="X15" s="141">
        <v>247234482.29800108</v>
      </c>
      <c r="Y15" s="117"/>
    </row>
    <row r="16" spans="2:25" ht="15" customHeight="1" x14ac:dyDescent="0.3">
      <c r="B16" s="81"/>
      <c r="C16" s="208"/>
      <c r="D16" s="78" t="s">
        <v>42</v>
      </c>
      <c r="E16" s="124"/>
      <c r="F16" s="124"/>
      <c r="G16" s="124"/>
      <c r="H16" s="124"/>
      <c r="I16" s="124"/>
      <c r="J16" s="124"/>
      <c r="K16" s="124"/>
      <c r="L16" s="124"/>
      <c r="M16" s="124"/>
      <c r="N16" s="124"/>
      <c r="O16" s="143">
        <v>303539.11392312392</v>
      </c>
      <c r="P16" s="144">
        <v>6.1269845966128429</v>
      </c>
      <c r="Q16" s="144">
        <v>49.664797670865759</v>
      </c>
      <c r="R16" s="144">
        <v>304.29545032328787</v>
      </c>
      <c r="S16" s="143">
        <v>92365571.361968875</v>
      </c>
      <c r="T16" s="145">
        <v>546693.22626230959</v>
      </c>
      <c r="U16" s="146">
        <v>6.8471061522736818</v>
      </c>
      <c r="V16" s="146">
        <v>45.427193941763235</v>
      </c>
      <c r="W16" s="146">
        <v>311.0448191191764</v>
      </c>
      <c r="X16" s="145">
        <v>170046095.67643908</v>
      </c>
      <c r="Y16" s="117"/>
    </row>
    <row r="17" spans="1:25" ht="15" customHeight="1" x14ac:dyDescent="0.3">
      <c r="B17" s="81"/>
      <c r="C17" s="208"/>
      <c r="D17" s="78" t="s">
        <v>51</v>
      </c>
      <c r="E17" s="124"/>
      <c r="F17" s="124"/>
      <c r="G17" s="124"/>
      <c r="H17" s="124"/>
      <c r="I17" s="124"/>
      <c r="J17" s="124"/>
      <c r="K17" s="124"/>
      <c r="L17" s="124"/>
      <c r="M17" s="124"/>
      <c r="N17" s="124"/>
      <c r="O17" s="143">
        <v>129739.49579470711</v>
      </c>
      <c r="P17" s="144">
        <v>14.4483228051352</v>
      </c>
      <c r="Q17" s="144">
        <v>14.316613476711918</v>
      </c>
      <c r="R17" s="144">
        <v>206.85105298788264</v>
      </c>
      <c r="S17" s="143">
        <v>26836751.319252148</v>
      </c>
      <c r="T17" s="145">
        <v>238900.19379778838</v>
      </c>
      <c r="U17" s="146">
        <v>17.556019878401695</v>
      </c>
      <c r="V17" s="146">
        <v>11.972131431663572</v>
      </c>
      <c r="W17" s="146">
        <v>210.18297740112362</v>
      </c>
      <c r="X17" s="145">
        <v>50212754.034124605</v>
      </c>
      <c r="Y17" s="117"/>
    </row>
    <row r="18" spans="1:25" ht="15" customHeight="1" x14ac:dyDescent="0.3">
      <c r="B18" s="81"/>
      <c r="C18" s="208"/>
      <c r="D18" s="78" t="s">
        <v>44</v>
      </c>
      <c r="E18" s="124"/>
      <c r="F18" s="124"/>
      <c r="G18" s="124"/>
      <c r="H18" s="124"/>
      <c r="I18" s="124"/>
      <c r="J18" s="124"/>
      <c r="K18" s="124"/>
      <c r="L18" s="124"/>
      <c r="M18" s="124"/>
      <c r="N18" s="124"/>
      <c r="O18" s="143">
        <v>82201.126959186251</v>
      </c>
      <c r="P18" s="144">
        <v>5.7039376441245579</v>
      </c>
      <c r="Q18" s="144">
        <v>19.975536063320305</v>
      </c>
      <c r="R18" s="144">
        <v>113.93921211314033</v>
      </c>
      <c r="S18" s="143">
        <v>9365931.6405419055</v>
      </c>
      <c r="T18" s="145">
        <v>139216.1407584658</v>
      </c>
      <c r="U18" s="146">
        <v>3.0162778080779518</v>
      </c>
      <c r="V18" s="146">
        <v>64.240765671665557</v>
      </c>
      <c r="W18" s="146">
        <v>193.76799586938097</v>
      </c>
      <c r="X18" s="145">
        <v>26975632.587437529</v>
      </c>
      <c r="Y18" s="117"/>
    </row>
    <row r="19" spans="1:25" ht="15" customHeight="1" x14ac:dyDescent="0.3">
      <c r="B19" s="81"/>
      <c r="C19" s="208"/>
      <c r="D19" s="77" t="s">
        <v>46</v>
      </c>
      <c r="E19" s="123"/>
      <c r="F19" s="123"/>
      <c r="G19" s="123"/>
      <c r="H19" s="123"/>
      <c r="I19" s="123"/>
      <c r="J19" s="123"/>
      <c r="K19" s="123"/>
      <c r="L19" s="123"/>
      <c r="M19" s="123"/>
      <c r="N19" s="123"/>
      <c r="O19" s="139">
        <v>31121.263320509865</v>
      </c>
      <c r="P19" s="140">
        <v>8.2047213934496828</v>
      </c>
      <c r="Q19" s="140">
        <v>42.276294242468865</v>
      </c>
      <c r="R19" s="140">
        <v>346.86521580695825</v>
      </c>
      <c r="S19" s="139">
        <v>10794883.717853824</v>
      </c>
      <c r="T19" s="141">
        <v>35986.439183535826</v>
      </c>
      <c r="U19" s="142">
        <v>6.8043908031679026</v>
      </c>
      <c r="V19" s="142">
        <v>54.993040708314169</v>
      </c>
      <c r="W19" s="142">
        <v>374.19414043389099</v>
      </c>
      <c r="X19" s="141">
        <v>13465914.677559691</v>
      </c>
      <c r="Y19" s="117"/>
    </row>
    <row r="20" spans="1:25" ht="15" customHeight="1" x14ac:dyDescent="0.3">
      <c r="B20" s="81"/>
      <c r="C20" s="105"/>
      <c r="D20" s="103" t="s">
        <v>14</v>
      </c>
      <c r="E20" s="130"/>
      <c r="F20" s="130"/>
      <c r="G20" s="130"/>
      <c r="H20" s="130"/>
      <c r="I20" s="130"/>
      <c r="J20" s="130"/>
      <c r="K20" s="130"/>
      <c r="L20" s="130"/>
      <c r="M20" s="130"/>
      <c r="N20" s="130"/>
      <c r="O20" s="132">
        <v>546600.99999752664</v>
      </c>
      <c r="P20" s="133">
        <v>8.1567889351153884</v>
      </c>
      <c r="Q20" s="133">
        <v>31.257790080213166</v>
      </c>
      <c r="R20" s="133">
        <v>254.96319626244198</v>
      </c>
      <c r="S20" s="151">
        <v>139363138.03961664</v>
      </c>
      <c r="T20" s="121">
        <v>960796.00000210095</v>
      </c>
      <c r="U20" s="134">
        <v>8.9531840847707915</v>
      </c>
      <c r="V20" s="134">
        <v>30.306305173698398</v>
      </c>
      <c r="W20" s="134">
        <v>271.33792914936282</v>
      </c>
      <c r="X20" s="152">
        <v>260700396.97556117</v>
      </c>
      <c r="Y20" s="117"/>
    </row>
    <row r="21" spans="1:25" ht="15" customHeight="1" x14ac:dyDescent="0.3">
      <c r="B21" s="81"/>
      <c r="C21" s="209" t="s">
        <v>36</v>
      </c>
      <c r="D21" s="77" t="s">
        <v>41</v>
      </c>
      <c r="E21" s="123"/>
      <c r="F21" s="123"/>
      <c r="G21" s="123"/>
      <c r="H21" s="123"/>
      <c r="I21" s="123"/>
      <c r="J21" s="123"/>
      <c r="K21" s="123"/>
      <c r="L21" s="123"/>
      <c r="M21" s="123"/>
      <c r="N21" s="123"/>
      <c r="O21" s="139">
        <v>1114611.931451903</v>
      </c>
      <c r="P21" s="140">
        <v>9.850860297228186</v>
      </c>
      <c r="Q21" s="140">
        <v>55.771119536069612</v>
      </c>
      <c r="R21" s="140">
        <v>549.39350716983517</v>
      </c>
      <c r="S21" s="139">
        <v>612360558.15370476</v>
      </c>
      <c r="T21" s="141">
        <v>1457013.8113423248</v>
      </c>
      <c r="U21" s="142">
        <v>10.598264319123674</v>
      </c>
      <c r="V21" s="142">
        <v>50.566872981010548</v>
      </c>
      <c r="W21" s="142">
        <v>535.9210856443018</v>
      </c>
      <c r="X21" s="141">
        <v>780844423.57332003</v>
      </c>
      <c r="Y21" s="117"/>
    </row>
    <row r="22" spans="1:25" ht="15" customHeight="1" x14ac:dyDescent="0.3">
      <c r="B22" s="81"/>
      <c r="C22" s="209"/>
      <c r="D22" s="78" t="s">
        <v>42</v>
      </c>
      <c r="E22" s="124"/>
      <c r="F22" s="124"/>
      <c r="G22" s="124"/>
      <c r="H22" s="124"/>
      <c r="I22" s="124"/>
      <c r="J22" s="124"/>
      <c r="K22" s="124"/>
      <c r="L22" s="124"/>
      <c r="M22" s="124"/>
      <c r="N22" s="124"/>
      <c r="O22" s="143">
        <v>746577.31424256484</v>
      </c>
      <c r="P22" s="144">
        <v>7.1316367602380648</v>
      </c>
      <c r="Q22" s="144">
        <v>87.068456792840124</v>
      </c>
      <c r="R22" s="144">
        <v>620.94060712101816</v>
      </c>
      <c r="S22" s="143">
        <v>463580170.76855654</v>
      </c>
      <c r="T22" s="145">
        <v>883740.59072505485</v>
      </c>
      <c r="U22" s="146">
        <v>7.8155566883157066</v>
      </c>
      <c r="V22" s="146">
        <v>78.304480780783805</v>
      </c>
      <c r="W22" s="146">
        <v>611.99310849134417</v>
      </c>
      <c r="X22" s="145">
        <v>540843151.21780145</v>
      </c>
      <c r="Y22" s="117"/>
    </row>
    <row r="23" spans="1:25" ht="15" customHeight="1" x14ac:dyDescent="0.3">
      <c r="B23" s="81"/>
      <c r="C23" s="209"/>
      <c r="D23" s="78" t="s">
        <v>51</v>
      </c>
      <c r="E23" s="124"/>
      <c r="F23" s="124"/>
      <c r="G23" s="124"/>
      <c r="H23" s="124"/>
      <c r="I23" s="124"/>
      <c r="J23" s="124"/>
      <c r="K23" s="124"/>
      <c r="L23" s="124"/>
      <c r="M23" s="124"/>
      <c r="N23" s="124"/>
      <c r="O23" s="143">
        <v>249817.18758835699</v>
      </c>
      <c r="P23" s="144">
        <v>19.274345327372199</v>
      </c>
      <c r="Q23" s="144">
        <v>24.849237377152537</v>
      </c>
      <c r="R23" s="144">
        <v>478.95278232908271</v>
      </c>
      <c r="S23" s="143">
        <v>119650637.06907009</v>
      </c>
      <c r="T23" s="145">
        <v>369856.91839512048</v>
      </c>
      <c r="U23" s="146">
        <v>19.274448954402697</v>
      </c>
      <c r="V23" s="146">
        <v>22.053635014175164</v>
      </c>
      <c r="W23" s="146">
        <v>425.07166233974709</v>
      </c>
      <c r="X23" s="145">
        <v>157215695.13007015</v>
      </c>
      <c r="Y23" s="117"/>
    </row>
    <row r="24" spans="1:25" ht="15" customHeight="1" x14ac:dyDescent="0.3">
      <c r="B24" s="81"/>
      <c r="C24" s="209"/>
      <c r="D24" s="78" t="s">
        <v>44</v>
      </c>
      <c r="E24" s="124"/>
      <c r="F24" s="124"/>
      <c r="G24" s="124"/>
      <c r="H24" s="124"/>
      <c r="I24" s="124"/>
      <c r="J24" s="124"/>
      <c r="K24" s="124"/>
      <c r="L24" s="124"/>
      <c r="M24" s="124"/>
      <c r="N24" s="124"/>
      <c r="O24" s="143">
        <v>118217.42962098047</v>
      </c>
      <c r="P24" s="144">
        <v>7.1098269024130865</v>
      </c>
      <c r="Q24" s="144">
        <v>34.657419436285117</v>
      </c>
      <c r="R24" s="144">
        <v>246.408253076314</v>
      </c>
      <c r="S24" s="143">
        <v>29129750.316077895</v>
      </c>
      <c r="T24" s="145">
        <v>203416.30222215055</v>
      </c>
      <c r="U24" s="146">
        <v>6.9124475041703182</v>
      </c>
      <c r="V24" s="146">
        <v>58.875835047241949</v>
      </c>
      <c r="W24" s="146">
        <v>406.97611902825173</v>
      </c>
      <c r="X24" s="145">
        <v>82785577.225448504</v>
      </c>
      <c r="Y24" s="117"/>
    </row>
    <row r="25" spans="1:25" ht="15" customHeight="1" x14ac:dyDescent="0.3">
      <c r="B25" s="81"/>
      <c r="C25" s="209"/>
      <c r="D25" s="77" t="s">
        <v>46</v>
      </c>
      <c r="E25" s="123"/>
      <c r="F25" s="123"/>
      <c r="G25" s="123"/>
      <c r="H25" s="123"/>
      <c r="I25" s="123"/>
      <c r="J25" s="123"/>
      <c r="K25" s="123"/>
      <c r="L25" s="123"/>
      <c r="M25" s="123"/>
      <c r="N25" s="123"/>
      <c r="O25" s="139">
        <v>125345.0685456263</v>
      </c>
      <c r="P25" s="140">
        <v>9.4074182187474786</v>
      </c>
      <c r="Q25" s="140">
        <v>107.54326803354147</v>
      </c>
      <c r="R25" s="140">
        <v>1011.7044990023804</v>
      </c>
      <c r="S25" s="139">
        <v>126812169.77537203</v>
      </c>
      <c r="T25" s="141">
        <v>152848.18865977426</v>
      </c>
      <c r="U25" s="142">
        <v>8.7428418961010603</v>
      </c>
      <c r="V25" s="142">
        <v>121.58764758875051</v>
      </c>
      <c r="W25" s="142">
        <v>1063.0215793872983</v>
      </c>
      <c r="X25" s="141">
        <v>162480922.91560104</v>
      </c>
      <c r="Y25" s="117"/>
    </row>
    <row r="26" spans="1:25" ht="15" customHeight="1" x14ac:dyDescent="0.3">
      <c r="B26" s="81"/>
      <c r="C26" s="105"/>
      <c r="D26" s="103" t="s">
        <v>14</v>
      </c>
      <c r="E26" s="132">
        <v>1376590</v>
      </c>
      <c r="F26" s="133"/>
      <c r="G26" s="133"/>
      <c r="H26" s="133"/>
      <c r="I26" s="131">
        <v>832517168.14300001</v>
      </c>
      <c r="J26" s="132">
        <v>1012824</v>
      </c>
      <c r="K26" s="133"/>
      <c r="L26" s="133"/>
      <c r="M26" s="133"/>
      <c r="N26" s="131">
        <v>603425954.53439999</v>
      </c>
      <c r="O26" s="132">
        <v>1239956.9999975308</v>
      </c>
      <c r="P26" s="133">
        <v>9.8060335187808274</v>
      </c>
      <c r="Q26" s="133">
        <v>60.791930772270689</v>
      </c>
      <c r="R26" s="133">
        <v>596.12771082428776</v>
      </c>
      <c r="S26" s="151">
        <v>739172727.92907655</v>
      </c>
      <c r="T26" s="168">
        <v>1609862.0000021008</v>
      </c>
      <c r="U26" s="169">
        <v>10.422101420342672</v>
      </c>
      <c r="V26" s="169">
        <v>56.223458816284989</v>
      </c>
      <c r="W26" s="169">
        <v>585.96658998578175</v>
      </c>
      <c r="X26" s="170">
        <v>943325346.48892236</v>
      </c>
      <c r="Y26" s="117"/>
    </row>
    <row r="27" spans="1:25" x14ac:dyDescent="0.3">
      <c r="A27" s="100"/>
      <c r="B27" s="100"/>
      <c r="C27" s="78"/>
      <c r="D27" s="77"/>
      <c r="E27" s="77"/>
      <c r="F27" s="77"/>
      <c r="G27" s="77"/>
      <c r="H27" s="77"/>
      <c r="I27" s="77"/>
      <c r="J27" s="77"/>
      <c r="K27" s="77"/>
      <c r="L27" s="77"/>
      <c r="M27" s="77"/>
      <c r="N27" s="77"/>
      <c r="O27" s="78"/>
      <c r="P27" s="95"/>
      <c r="Q27" s="95"/>
      <c r="R27" s="95"/>
      <c r="S27" s="95"/>
    </row>
    <row r="28" spans="1:25" x14ac:dyDescent="0.3">
      <c r="C28" s="80" t="s">
        <v>90</v>
      </c>
    </row>
    <row r="29" spans="1:25" x14ac:dyDescent="0.3">
      <c r="C29" s="80" t="s">
        <v>91</v>
      </c>
    </row>
    <row r="30" spans="1:25" x14ac:dyDescent="0.3">
      <c r="C30" s="83" t="s">
        <v>38</v>
      </c>
    </row>
    <row r="31" spans="1:25" x14ac:dyDescent="0.3">
      <c r="O31" s="117"/>
    </row>
    <row r="32" spans="1:25" x14ac:dyDescent="0.3">
      <c r="O32" s="117"/>
    </row>
    <row r="33" spans="15:15" x14ac:dyDescent="0.3">
      <c r="O33" s="117"/>
    </row>
  </sheetData>
  <mergeCells count="9">
    <mergeCell ref="C9:C13"/>
    <mergeCell ref="C15:C19"/>
    <mergeCell ref="C21:C25"/>
    <mergeCell ref="T7:X7"/>
    <mergeCell ref="E7:I7"/>
    <mergeCell ref="J7:N7"/>
    <mergeCell ref="C7:C8"/>
    <mergeCell ref="D7:D8"/>
    <mergeCell ref="O7:S7"/>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FFFDAD-F046-47FA-8803-7582846F48BA}">
  <sheetPr>
    <tabColor theme="6"/>
  </sheetPr>
  <dimension ref="B1:Q26"/>
  <sheetViews>
    <sheetView zoomScale="70" zoomScaleNormal="70" zoomScaleSheetLayoutView="86" workbookViewId="0">
      <selection activeCell="I23" sqref="I23"/>
    </sheetView>
  </sheetViews>
  <sheetFormatPr baseColWidth="10" defaultColWidth="11.44140625" defaultRowHeight="13.8" x14ac:dyDescent="0.3"/>
  <cols>
    <col min="1" max="2" width="11.44140625" style="2" customWidth="1"/>
    <col min="3" max="16" width="11.44140625" style="2"/>
    <col min="17" max="17" width="10.88671875" style="2" customWidth="1"/>
    <col min="18" max="16384" width="11.44140625" style="2"/>
  </cols>
  <sheetData>
    <row r="1" spans="2:17" ht="15" customHeight="1" x14ac:dyDescent="0.3"/>
    <row r="2" spans="2:17" ht="15" customHeight="1" x14ac:dyDescent="0.3"/>
    <row r="3" spans="2:17" s="171" customFormat="1" ht="15" customHeight="1" x14ac:dyDescent="0.25"/>
    <row r="4" spans="2:17" ht="15" customHeight="1" x14ac:dyDescent="0.3"/>
    <row r="5" spans="2:17" ht="15" customHeight="1" x14ac:dyDescent="0.3"/>
    <row r="6" spans="2:17" ht="15" customHeight="1" x14ac:dyDescent="0.3"/>
    <row r="7" spans="2:17" ht="20.100000000000001" customHeight="1" x14ac:dyDescent="0.3">
      <c r="C7" s="173" t="s">
        <v>57</v>
      </c>
      <c r="D7" s="174" t="s">
        <v>58</v>
      </c>
      <c r="E7" s="175"/>
    </row>
    <row r="9" spans="2:17" ht="13.95" customHeight="1" x14ac:dyDescent="0.3">
      <c r="C9" s="176" t="s">
        <v>59</v>
      </c>
      <c r="D9" s="211" t="s">
        <v>89</v>
      </c>
      <c r="E9" s="211"/>
      <c r="F9" s="211"/>
      <c r="G9" s="211"/>
      <c r="H9" s="211"/>
      <c r="I9" s="211"/>
      <c r="J9" s="211"/>
      <c r="K9" s="211"/>
      <c r="L9" s="211"/>
      <c r="M9" s="211"/>
      <c r="N9" s="211"/>
      <c r="O9" s="211"/>
      <c r="P9" s="211"/>
      <c r="Q9" s="211"/>
    </row>
    <row r="10" spans="2:17" x14ac:dyDescent="0.3">
      <c r="D10" s="211"/>
      <c r="E10" s="211"/>
      <c r="F10" s="211"/>
      <c r="G10" s="211"/>
      <c r="H10" s="211"/>
      <c r="I10" s="211"/>
      <c r="J10" s="211"/>
      <c r="K10" s="211"/>
      <c r="L10" s="211"/>
      <c r="M10" s="211"/>
      <c r="N10" s="211"/>
      <c r="O10" s="211"/>
      <c r="P10" s="211"/>
      <c r="Q10" s="211"/>
    </row>
    <row r="11" spans="2:17" ht="30" customHeight="1" x14ac:dyDescent="0.3">
      <c r="D11" s="211" t="s">
        <v>60</v>
      </c>
      <c r="E11" s="211"/>
      <c r="F11" s="211"/>
      <c r="G11" s="211"/>
      <c r="H11" s="211"/>
      <c r="I11" s="211"/>
      <c r="J11" s="211"/>
      <c r="K11" s="211"/>
      <c r="L11" s="211"/>
      <c r="M11" s="211"/>
      <c r="N11" s="211"/>
      <c r="O11" s="211"/>
      <c r="P11" s="211"/>
      <c r="Q11" s="211"/>
    </row>
    <row r="12" spans="2:17" ht="30" customHeight="1" x14ac:dyDescent="0.3">
      <c r="D12" s="186"/>
      <c r="E12" s="186"/>
      <c r="F12" s="186"/>
      <c r="G12" s="186"/>
      <c r="H12" s="186"/>
      <c r="I12" s="186"/>
      <c r="J12" s="186"/>
      <c r="K12" s="186"/>
      <c r="L12" s="186"/>
      <c r="M12" s="186"/>
      <c r="N12" s="186"/>
      <c r="O12" s="186"/>
      <c r="P12" s="186"/>
      <c r="Q12" s="186"/>
    </row>
    <row r="13" spans="2:17" ht="15" customHeight="1" x14ac:dyDescent="0.3">
      <c r="B13" s="19"/>
      <c r="C13" s="176" t="s">
        <v>61</v>
      </c>
      <c r="D13" s="211" t="s">
        <v>62</v>
      </c>
      <c r="E13" s="211"/>
      <c r="F13" s="211"/>
      <c r="G13" s="211"/>
      <c r="H13" s="211"/>
      <c r="I13" s="211"/>
      <c r="J13" s="211"/>
      <c r="K13" s="211"/>
      <c r="L13" s="211"/>
      <c r="M13" s="211"/>
      <c r="N13" s="211"/>
      <c r="O13" s="211"/>
      <c r="P13" s="211"/>
      <c r="Q13" s="211"/>
    </row>
    <row r="14" spans="2:17" x14ac:dyDescent="0.3">
      <c r="B14" s="19"/>
      <c r="D14" s="211"/>
      <c r="E14" s="211"/>
      <c r="F14" s="211"/>
      <c r="G14" s="211"/>
      <c r="H14" s="211"/>
      <c r="I14" s="211"/>
      <c r="J14" s="211"/>
      <c r="K14" s="211"/>
      <c r="L14" s="211"/>
      <c r="M14" s="211"/>
      <c r="N14" s="211"/>
      <c r="O14" s="211"/>
      <c r="P14" s="211"/>
      <c r="Q14" s="211"/>
    </row>
    <row r="15" spans="2:17" x14ac:dyDescent="0.3">
      <c r="B15" s="19"/>
      <c r="D15" s="211"/>
      <c r="E15" s="211"/>
      <c r="F15" s="211"/>
      <c r="G15" s="211"/>
      <c r="H15" s="211"/>
      <c r="I15" s="211"/>
      <c r="J15" s="211"/>
      <c r="K15" s="211"/>
      <c r="L15" s="211"/>
      <c r="M15" s="211"/>
      <c r="N15" s="211"/>
      <c r="O15" s="211"/>
      <c r="P15" s="211"/>
      <c r="Q15" s="211"/>
    </row>
    <row r="16" spans="2:17" ht="15" customHeight="1" x14ac:dyDescent="0.3">
      <c r="B16" s="19"/>
      <c r="C16" s="172"/>
      <c r="D16" s="172"/>
      <c r="E16" s="172"/>
      <c r="F16" s="172"/>
      <c r="G16" s="172"/>
      <c r="H16" s="172"/>
      <c r="I16" s="172"/>
      <c r="J16" s="172"/>
      <c r="K16" s="172"/>
      <c r="L16" s="172"/>
      <c r="M16" s="172"/>
      <c r="N16" s="172"/>
      <c r="O16" s="172"/>
      <c r="P16" s="172"/>
      <c r="Q16" s="172"/>
    </row>
    <row r="17" spans="2:17" ht="15" customHeight="1" x14ac:dyDescent="0.3">
      <c r="B17" s="19"/>
      <c r="C17" s="172"/>
      <c r="D17" s="172"/>
      <c r="E17" s="172"/>
      <c r="F17" s="172"/>
      <c r="G17" s="172"/>
      <c r="H17" s="172"/>
      <c r="I17" s="172"/>
      <c r="J17" s="172"/>
      <c r="K17" s="172"/>
      <c r="L17" s="172"/>
      <c r="M17" s="172"/>
      <c r="N17" s="172"/>
      <c r="O17" s="172"/>
      <c r="P17" s="172"/>
      <c r="Q17" s="172"/>
    </row>
    <row r="18" spans="2:17" ht="26.4" customHeight="1" x14ac:dyDescent="0.3">
      <c r="B18" s="19"/>
    </row>
    <row r="19" spans="2:17" ht="18.600000000000001" customHeight="1" x14ac:dyDescent="0.3"/>
    <row r="20" spans="2:17" ht="18.600000000000001" customHeight="1" x14ac:dyDescent="0.3">
      <c r="C20" s="177"/>
    </row>
    <row r="21" spans="2:17" ht="15" customHeight="1" x14ac:dyDescent="0.3">
      <c r="C21" s="178"/>
    </row>
    <row r="22" spans="2:17" s="172" customFormat="1" ht="15" customHeight="1" x14ac:dyDescent="0.3">
      <c r="C22" s="178"/>
      <c r="D22" s="2"/>
      <c r="E22" s="2"/>
      <c r="F22" s="2"/>
      <c r="G22" s="2"/>
      <c r="H22" s="2"/>
      <c r="I22" s="2"/>
      <c r="J22" s="2"/>
      <c r="K22" s="2"/>
      <c r="L22" s="2"/>
      <c r="M22" s="2"/>
      <c r="N22" s="2"/>
      <c r="O22" s="2"/>
      <c r="P22" s="2"/>
      <c r="Q22" s="2"/>
    </row>
    <row r="23" spans="2:17" s="172" customFormat="1" ht="15" customHeight="1" x14ac:dyDescent="0.3">
      <c r="C23" s="178"/>
      <c r="D23" s="2"/>
      <c r="E23" s="2"/>
      <c r="F23" s="2"/>
      <c r="G23" s="2"/>
      <c r="H23" s="2"/>
      <c r="I23" s="2"/>
      <c r="J23" s="2"/>
      <c r="K23" s="2"/>
      <c r="L23" s="2"/>
      <c r="M23" s="2"/>
      <c r="N23" s="2"/>
      <c r="O23" s="2"/>
      <c r="P23" s="2"/>
      <c r="Q23" s="2"/>
    </row>
    <row r="24" spans="2:17" ht="15" customHeight="1" x14ac:dyDescent="0.3">
      <c r="C24" s="178"/>
    </row>
    <row r="25" spans="2:17" ht="15" customHeight="1" x14ac:dyDescent="0.3">
      <c r="C25" s="19"/>
    </row>
    <row r="26" spans="2:17" x14ac:dyDescent="0.3">
      <c r="C26" s="19"/>
    </row>
  </sheetData>
  <mergeCells count="2">
    <mergeCell ref="D9:Q11"/>
    <mergeCell ref="D13:Q15"/>
  </mergeCells>
  <pageMargins left="0.7" right="0.7" top="0.75" bottom="0.75" header="0.3" footer="0.3"/>
  <pageSetup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6A0CAE-32FB-4488-A67E-90E1FF2C2ECB}">
  <dimension ref="A1:AW18"/>
  <sheetViews>
    <sheetView showGridLines="0" topLeftCell="AC1" workbookViewId="0">
      <selection activeCell="AK2" sqref="AK2"/>
    </sheetView>
  </sheetViews>
  <sheetFormatPr baseColWidth="10" defaultColWidth="11.44140625" defaultRowHeight="14.4" x14ac:dyDescent="0.3"/>
  <cols>
    <col min="1" max="1" width="16.44140625" style="32" bestFit="1" customWidth="1"/>
    <col min="2" max="5" width="11.44140625" style="32"/>
    <col min="6" max="6" width="12.44140625" style="32" bestFit="1" customWidth="1"/>
    <col min="7" max="8" width="11.44140625" style="32"/>
    <col min="9" max="9" width="3.109375" style="32" bestFit="1" customWidth="1"/>
    <col min="10" max="10" width="11.44140625" style="32"/>
    <col min="11" max="11" width="10.88671875" style="32" customWidth="1"/>
    <col min="12" max="12" width="3.44140625" style="32" customWidth="1"/>
    <col min="13" max="13" width="11.44140625" style="32"/>
    <col min="14" max="14" width="3.109375" style="32" bestFit="1" customWidth="1"/>
    <col min="15" max="19" width="11.44140625" style="32"/>
    <col min="20" max="20" width="3.109375" style="32" bestFit="1" customWidth="1"/>
    <col min="21" max="24" width="11.44140625" style="32"/>
    <col min="25" max="25" width="3.109375" style="32" bestFit="1" customWidth="1"/>
    <col min="26" max="29" width="11.44140625" style="32"/>
    <col min="30" max="30" width="20.6640625" style="32" bestFit="1" customWidth="1"/>
    <col min="31" max="31" width="12" style="32" bestFit="1" customWidth="1"/>
    <col min="32" max="34" width="6.109375" style="32" bestFit="1" customWidth="1"/>
    <col min="35" max="35" width="11.44140625" style="32"/>
    <col min="36" max="36" width="18.6640625" style="32" bestFit="1" customWidth="1"/>
    <col min="37" max="38" width="9.109375" style="32" bestFit="1" customWidth="1"/>
    <col min="39" max="40" width="10.109375" style="32" bestFit="1" customWidth="1"/>
    <col min="41" max="41" width="11.44140625" style="32"/>
    <col min="42" max="42" width="24" style="32" customWidth="1"/>
    <col min="43" max="46" width="14.109375" style="32" bestFit="1" customWidth="1"/>
    <col min="47" max="47" width="18.6640625" style="32" bestFit="1" customWidth="1"/>
    <col min="48" max="48" width="15.88671875" style="32" bestFit="1" customWidth="1"/>
    <col min="49" max="49" width="9.109375" style="32" bestFit="1" customWidth="1"/>
    <col min="50" max="16384" width="11.44140625" style="32"/>
  </cols>
  <sheetData>
    <row r="1" spans="1:49" ht="16.2" thickBot="1" x14ac:dyDescent="0.35">
      <c r="A1" s="30"/>
      <c r="B1" s="31" t="s">
        <v>63</v>
      </c>
      <c r="C1" s="31" t="s">
        <v>64</v>
      </c>
      <c r="D1" s="31" t="s">
        <v>65</v>
      </c>
      <c r="E1" s="31" t="s">
        <v>66</v>
      </c>
      <c r="H1" s="33" t="s">
        <v>67</v>
      </c>
      <c r="J1" s="34">
        <v>0.8</v>
      </c>
      <c r="K1" s="34">
        <v>0.95</v>
      </c>
      <c r="M1" s="33" t="s">
        <v>67</v>
      </c>
      <c r="O1" s="34">
        <v>0.8</v>
      </c>
      <c r="P1" s="34">
        <v>0.95</v>
      </c>
      <c r="S1" s="33"/>
      <c r="U1" s="34">
        <v>0.8</v>
      </c>
      <c r="V1" s="34">
        <v>0.95</v>
      </c>
      <c r="X1" s="33"/>
      <c r="Z1" s="34">
        <v>0.8</v>
      </c>
      <c r="AA1" s="34">
        <v>0.95</v>
      </c>
      <c r="AD1" s="35" t="s">
        <v>68</v>
      </c>
      <c r="AE1" s="36" t="s">
        <v>69</v>
      </c>
      <c r="AF1" s="36" t="s">
        <v>70</v>
      </c>
      <c r="AG1" s="36" t="s">
        <v>71</v>
      </c>
      <c r="AH1" s="36" t="s">
        <v>72</v>
      </c>
      <c r="AI1" s="37"/>
      <c r="AJ1" s="38" t="s">
        <v>73</v>
      </c>
      <c r="AK1" s="36" t="s">
        <v>69</v>
      </c>
      <c r="AL1" s="36" t="s">
        <v>70</v>
      </c>
      <c r="AM1" s="36" t="s">
        <v>71</v>
      </c>
      <c r="AN1" s="36" t="s">
        <v>72</v>
      </c>
      <c r="AO1" s="37"/>
      <c r="AP1" s="35" t="s">
        <v>68</v>
      </c>
      <c r="AQ1" s="36" t="s">
        <v>69</v>
      </c>
      <c r="AR1" s="36" t="s">
        <v>70</v>
      </c>
      <c r="AS1" s="36" t="s">
        <v>71</v>
      </c>
      <c r="AT1" s="36" t="s">
        <v>72</v>
      </c>
      <c r="AU1" s="38" t="s">
        <v>74</v>
      </c>
      <c r="AV1" s="37">
        <v>0.16565168895657101</v>
      </c>
      <c r="AW1" s="39">
        <v>1000000</v>
      </c>
    </row>
    <row r="2" spans="1:49" ht="16.2" thickTop="1" x14ac:dyDescent="0.3">
      <c r="A2" s="31" t="s">
        <v>75</v>
      </c>
      <c r="B2" s="31">
        <v>558.23979999999995</v>
      </c>
      <c r="C2" s="31">
        <v>549.25779999999997</v>
      </c>
      <c r="D2" s="31">
        <v>562.48990000000003</v>
      </c>
      <c r="E2" s="31">
        <v>563.0761</v>
      </c>
      <c r="H2" s="30">
        <v>2024</v>
      </c>
      <c r="I2" s="31" t="s">
        <v>76</v>
      </c>
      <c r="J2" s="31">
        <v>556.01930000000004</v>
      </c>
      <c r="K2" s="31">
        <v>530.21349999999995</v>
      </c>
      <c r="L2" s="31"/>
      <c r="M2" s="30">
        <v>2024</v>
      </c>
      <c r="N2" s="31" t="s">
        <v>76</v>
      </c>
      <c r="O2" s="31">
        <v>653.51599999999996</v>
      </c>
      <c r="P2" s="31">
        <v>679.32190000000003</v>
      </c>
      <c r="S2" s="33">
        <v>2024</v>
      </c>
      <c r="T2" s="32" t="s">
        <v>76</v>
      </c>
      <c r="U2" s="32">
        <v>509.49149999999997</v>
      </c>
      <c r="V2" s="32">
        <v>483.68560000000002</v>
      </c>
      <c r="X2" s="33">
        <v>2024</v>
      </c>
      <c r="Y2" s="32" t="s">
        <v>76</v>
      </c>
      <c r="Z2" s="32">
        <v>606.98820000000001</v>
      </c>
      <c r="AA2" s="32">
        <v>632.79409999999996</v>
      </c>
      <c r="AD2" s="40" t="s">
        <v>77</v>
      </c>
      <c r="AE2" s="41">
        <v>679.32190000000003</v>
      </c>
      <c r="AF2" s="41">
        <v>681.29859999999996</v>
      </c>
      <c r="AG2" s="41">
        <v>694.53070000000002</v>
      </c>
      <c r="AH2" s="41">
        <v>695.11689999999999</v>
      </c>
      <c r="AI2" s="37"/>
      <c r="AJ2" s="37" t="s">
        <v>78</v>
      </c>
      <c r="AK2" s="39">
        <v>1376590</v>
      </c>
      <c r="AL2" s="39">
        <v>951843.304</v>
      </c>
      <c r="AM2" s="39">
        <v>1002455.524</v>
      </c>
      <c r="AN2" s="39">
        <v>1285203.6039999998</v>
      </c>
      <c r="AO2" s="37"/>
      <c r="AP2" s="40" t="s">
        <v>77</v>
      </c>
      <c r="AQ2" s="42">
        <f>+AE2*AK2</f>
        <v>935147734.32099998</v>
      </c>
      <c r="AR2" s="42">
        <f>+AF2*AL2</f>
        <v>648489510.43457437</v>
      </c>
      <c r="AS2" s="42">
        <f>+AG2*AM2</f>
        <v>696236136.80258679</v>
      </c>
      <c r="AT2" s="42">
        <f>+AH2*AN2</f>
        <v>893366745.08130741</v>
      </c>
      <c r="AU2" s="43">
        <f>SUM(AQ2:AT2)</f>
        <v>3173240126.6394682</v>
      </c>
      <c r="AV2" s="42">
        <f>+AU2*(1+$AV$1)</f>
        <v>3698892713.0820589</v>
      </c>
      <c r="AW2" s="43">
        <f>+AV2/$AW$1</f>
        <v>3698.8927130820589</v>
      </c>
    </row>
    <row r="3" spans="1:49" ht="12.75" customHeight="1" x14ac:dyDescent="0.3">
      <c r="A3" s="31" t="s">
        <v>79</v>
      </c>
      <c r="B3" s="31">
        <v>604.76769999999999</v>
      </c>
      <c r="C3" s="31">
        <v>595.78560000000004</v>
      </c>
      <c r="D3" s="31">
        <v>609.01769999999999</v>
      </c>
      <c r="E3" s="31">
        <v>609.60389999999995</v>
      </c>
      <c r="H3" s="30">
        <v>2024</v>
      </c>
      <c r="I3" s="31" t="s">
        <v>80</v>
      </c>
      <c r="J3" s="31">
        <v>539.87170000000003</v>
      </c>
      <c r="K3" s="31">
        <v>510.27260000000001</v>
      </c>
      <c r="L3" s="31"/>
      <c r="M3" s="30">
        <v>2024</v>
      </c>
      <c r="N3" s="31" t="s">
        <v>80</v>
      </c>
      <c r="O3" s="31">
        <v>651.69949999999994</v>
      </c>
      <c r="P3" s="31">
        <v>681.29859999999996</v>
      </c>
      <c r="S3" s="33">
        <v>2024</v>
      </c>
      <c r="T3" s="32" t="s">
        <v>80</v>
      </c>
      <c r="U3" s="32">
        <v>493.34379999999999</v>
      </c>
      <c r="V3" s="32">
        <v>463.7448</v>
      </c>
      <c r="X3" s="33">
        <v>2024</v>
      </c>
      <c r="Y3" s="32" t="s">
        <v>80</v>
      </c>
      <c r="Z3" s="32">
        <v>605.17169999999999</v>
      </c>
      <c r="AA3" s="32">
        <v>634.77080000000001</v>
      </c>
      <c r="AD3" s="44" t="s">
        <v>81</v>
      </c>
      <c r="AE3" s="41">
        <v>604.76769999999999</v>
      </c>
      <c r="AF3" s="41">
        <v>595.78560000000004</v>
      </c>
      <c r="AG3" s="41">
        <v>609.01769999999999</v>
      </c>
      <c r="AH3" s="41">
        <v>609.60389999999995</v>
      </c>
      <c r="AI3" s="37"/>
      <c r="AJ3" s="37"/>
      <c r="AK3" s="37"/>
      <c r="AL3" s="37"/>
      <c r="AM3" s="37"/>
      <c r="AN3" s="37"/>
      <c r="AO3" s="37"/>
      <c r="AP3" s="44" t="s">
        <v>81</v>
      </c>
      <c r="AQ3" s="45">
        <f>+AE3*AK2</f>
        <v>832517168.14300001</v>
      </c>
      <c r="AR3" s="42">
        <f>+AF3*AL2</f>
        <v>567094533.97962248</v>
      </c>
      <c r="AS3" s="42">
        <f>+AG3*AM2</f>
        <v>610513157.57877481</v>
      </c>
      <c r="AT3" s="42">
        <f>+AH3*AN2</f>
        <v>783465129.29245543</v>
      </c>
      <c r="AU3" s="43">
        <f>SUM(AQ3:AT3)</f>
        <v>2793589988.9938526</v>
      </c>
      <c r="AV3" s="42">
        <f>+AU3*(1+$AV$1)</f>
        <v>3256352888.9228525</v>
      </c>
      <c r="AW3" s="43">
        <f>+AV3/$AW$1</f>
        <v>3256.3528889228523</v>
      </c>
    </row>
    <row r="4" spans="1:49" ht="16.2" thickBot="1" x14ac:dyDescent="0.35">
      <c r="B4" s="46"/>
      <c r="C4" s="46"/>
      <c r="D4" s="46"/>
      <c r="E4" s="46"/>
      <c r="F4" s="46"/>
      <c r="H4" s="30">
        <v>2024</v>
      </c>
      <c r="I4" s="31" t="s">
        <v>82</v>
      </c>
      <c r="J4" s="31">
        <v>553.1037</v>
      </c>
      <c r="K4" s="31">
        <v>523.50469999999996</v>
      </c>
      <c r="L4" s="31"/>
      <c r="M4" s="30">
        <v>2024</v>
      </c>
      <c r="N4" s="31" t="s">
        <v>82</v>
      </c>
      <c r="O4" s="31">
        <v>664.9316</v>
      </c>
      <c r="P4" s="31">
        <v>694.53070000000002</v>
      </c>
      <c r="S4" s="33">
        <v>2024</v>
      </c>
      <c r="T4" s="32" t="s">
        <v>82</v>
      </c>
      <c r="U4" s="32">
        <v>506.57589999999999</v>
      </c>
      <c r="V4" s="32">
        <v>476.9769</v>
      </c>
      <c r="X4" s="33">
        <v>2024</v>
      </c>
      <c r="Y4" s="32" t="s">
        <v>82</v>
      </c>
      <c r="Z4" s="32">
        <v>618.40380000000005</v>
      </c>
      <c r="AA4" s="32">
        <v>648.00289999999995</v>
      </c>
      <c r="AD4" s="47" t="s">
        <v>83</v>
      </c>
      <c r="AE4" s="48">
        <v>530.21349999999995</v>
      </c>
      <c r="AF4" s="48">
        <v>510.27260000000001</v>
      </c>
      <c r="AG4" s="48">
        <v>523.50469999999996</v>
      </c>
      <c r="AH4" s="48">
        <v>524.09090000000003</v>
      </c>
      <c r="AI4" s="37"/>
      <c r="AJ4" s="37"/>
      <c r="AK4" s="37"/>
      <c r="AL4" s="37"/>
      <c r="AM4" s="37"/>
      <c r="AN4" s="37"/>
      <c r="AO4" s="37"/>
      <c r="AP4" s="47" t="s">
        <v>83</v>
      </c>
      <c r="AQ4" s="49">
        <f>+AE4*AK2</f>
        <v>729886601.96499991</v>
      </c>
      <c r="AR4" s="49">
        <f>+AF4*AL2</f>
        <v>485699557.52467042</v>
      </c>
      <c r="AS4" s="49">
        <f t="shared" ref="AS4" si="0">+AG4*AM2</f>
        <v>524790178.35496277</v>
      </c>
      <c r="AT4" s="49">
        <f>+AH4*AN2</f>
        <v>673563513.50360358</v>
      </c>
      <c r="AU4" s="43">
        <f t="shared" ref="AU4" si="1">SUM(AQ4:AT4)</f>
        <v>2413939851.3482366</v>
      </c>
      <c r="AV4" s="42">
        <f t="shared" ref="AV4" si="2">+AU4*(1+$AV$1)</f>
        <v>2813813064.7636456</v>
      </c>
      <c r="AW4" s="43">
        <f>+AV4/$AW$1</f>
        <v>2813.8130647636458</v>
      </c>
    </row>
    <row r="5" spans="1:49" ht="15" thickTop="1" x14ac:dyDescent="0.3">
      <c r="H5" s="30">
        <v>2024</v>
      </c>
      <c r="I5" s="31" t="s">
        <v>84</v>
      </c>
      <c r="J5" s="31">
        <v>553.69000000000005</v>
      </c>
      <c r="K5" s="31">
        <v>524.09090000000003</v>
      </c>
      <c r="L5" s="31"/>
      <c r="M5" s="30">
        <v>2024</v>
      </c>
      <c r="N5" s="31" t="s">
        <v>84</v>
      </c>
      <c r="O5" s="31">
        <v>665.51779999999997</v>
      </c>
      <c r="P5" s="31">
        <v>695.11689999999999</v>
      </c>
      <c r="S5" s="33">
        <v>2024</v>
      </c>
      <c r="T5" s="32" t="s">
        <v>84</v>
      </c>
      <c r="U5" s="32">
        <v>507.16210000000001</v>
      </c>
      <c r="V5" s="32">
        <v>477.56310000000002</v>
      </c>
      <c r="X5" s="33">
        <v>2024</v>
      </c>
      <c r="Y5" s="32" t="s">
        <v>84</v>
      </c>
      <c r="Z5" s="32">
        <v>618.99</v>
      </c>
      <c r="AA5" s="32">
        <v>648.58910000000003</v>
      </c>
      <c r="AW5" s="50"/>
    </row>
    <row r="6" spans="1:49" ht="15" thickBot="1" x14ac:dyDescent="0.35">
      <c r="A6" s="53" t="s">
        <v>85</v>
      </c>
      <c r="B6" s="54">
        <v>679.32190000000003</v>
      </c>
      <c r="C6" s="54">
        <v>681.29859999999996</v>
      </c>
      <c r="D6" s="54">
        <v>694.53070000000002</v>
      </c>
      <c r="E6" s="55">
        <v>695.11689999999999</v>
      </c>
    </row>
    <row r="8" spans="1:49" x14ac:dyDescent="0.3">
      <c r="A8" s="32" t="s">
        <v>86</v>
      </c>
    </row>
    <row r="9" spans="1:49" x14ac:dyDescent="0.3">
      <c r="AE9" s="25"/>
    </row>
    <row r="10" spans="1:49" x14ac:dyDescent="0.3">
      <c r="A10" s="56"/>
      <c r="B10" s="51" t="s">
        <v>63</v>
      </c>
      <c r="C10" s="51" t="s">
        <v>64</v>
      </c>
      <c r="D10" s="51" t="s">
        <v>65</v>
      </c>
      <c r="E10" s="51" t="s">
        <v>66</v>
      </c>
      <c r="AE10" s="114"/>
    </row>
    <row r="11" spans="1:49" x14ac:dyDescent="0.3">
      <c r="A11" s="56" t="s">
        <v>87</v>
      </c>
      <c r="B11" s="51">
        <v>483.68560000000002</v>
      </c>
      <c r="C11" s="51">
        <v>463.7448</v>
      </c>
      <c r="D11" s="51">
        <v>476.9769</v>
      </c>
      <c r="E11" s="51">
        <v>477.56310000000002</v>
      </c>
    </row>
    <row r="12" spans="1:49" x14ac:dyDescent="0.3">
      <c r="A12" s="56" t="s">
        <v>88</v>
      </c>
      <c r="B12" s="52">
        <v>558.23979999999995</v>
      </c>
      <c r="C12" s="51">
        <v>549.25779999999997</v>
      </c>
      <c r="D12" s="51">
        <v>562.48990000000003</v>
      </c>
      <c r="E12" s="51">
        <v>563.0761</v>
      </c>
    </row>
    <row r="13" spans="1:49" x14ac:dyDescent="0.3">
      <c r="A13" s="56" t="s">
        <v>85</v>
      </c>
      <c r="B13" s="51">
        <v>632.79409999999996</v>
      </c>
      <c r="C13" s="51">
        <v>634.77080000000001</v>
      </c>
      <c r="D13" s="51">
        <v>648.00289999999995</v>
      </c>
      <c r="E13" s="51">
        <v>648.58910000000003</v>
      </c>
    </row>
    <row r="14" spans="1:49" x14ac:dyDescent="0.3">
      <c r="A14" s="56"/>
      <c r="B14" s="56"/>
      <c r="C14" s="56"/>
      <c r="D14" s="56"/>
      <c r="E14" s="56"/>
      <c r="AJ14"/>
    </row>
    <row r="16" spans="1:49" x14ac:dyDescent="0.3">
      <c r="AD16"/>
    </row>
    <row r="18" ht="14.25" customHeight="1" x14ac:dyDescent="0.3"/>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ÍNDICE</vt:lpstr>
      <vt:lpstr>C1</vt:lpstr>
      <vt:lpstr>C2</vt:lpstr>
      <vt:lpstr>C3</vt:lpstr>
      <vt:lpstr>C4</vt:lpstr>
      <vt:lpstr>C5</vt:lpstr>
      <vt:lpstr>ANEXO</vt:lpstr>
      <vt:lpstr>Cálculos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Claudia Barrios</dc:creator>
  <cp:keywords/>
  <dc:description/>
  <cp:lastModifiedBy>Marybel Silva</cp:lastModifiedBy>
  <cp:revision/>
  <dcterms:created xsi:type="dcterms:W3CDTF">2012-06-25T19:12:41Z</dcterms:created>
  <dcterms:modified xsi:type="dcterms:W3CDTF">2025-06-19T13:58:14Z</dcterms:modified>
  <cp:category/>
  <cp:contentStatus/>
</cp:coreProperties>
</file>